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ДоходыРасходы" sheetId="1" r:id="rId3"/>
  </sheets>
  <definedNames/>
  <calcPr/>
</workbook>
</file>

<file path=xl/sharedStrings.xml><?xml version="1.0" encoding="utf-8"?>
<sst xmlns="http://schemas.openxmlformats.org/spreadsheetml/2006/main" count="37" uniqueCount="37">
  <si>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</si>
  <si>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</si>
  <si>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</si>
  <si>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</si>
  <si>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</si>
  <si>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</si>
  <si>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</si>
  <si>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</si>
  <si>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</si>
  <si>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</si>
  <si>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</si>
  <si>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</si>
  <si>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Rocknrolla</t>
  </si>
  <si>
    <t>Итого:</t>
  </si>
  <si>
    <t>Лиды</t>
  </si>
  <si>
    <t>Встречи</t>
  </si>
  <si>
    <t>Продажи</t>
  </si>
  <si>
    <t>CV в приход</t>
  </si>
  <si>
    <t>CV в продажу</t>
  </si>
  <si>
    <t>Доходы</t>
  </si>
  <si>
    <t>Выручка</t>
  </si>
  <si>
    <t>Средний чек</t>
  </si>
  <si>
    <t>Расходы</t>
  </si>
  <si>
    <t>Аренда</t>
  </si>
  <si>
    <t>Возврат оплат и предоплат</t>
  </si>
  <si>
    <t>ЗП Собственников</t>
  </si>
  <si>
    <t>ЗП Администраторов Rocknrolla</t>
  </si>
  <si>
    <t>ЗП менеджеров Rocknrolla</t>
  </si>
  <si>
    <t>ЗП преподавателей Rocknrolla</t>
  </si>
  <si>
    <t>Инвестиции Rocknrolla</t>
  </si>
  <si>
    <t>Квартирники и отчетные концерты</t>
  </si>
  <si>
    <t>Маркетинг Rocknrolla</t>
  </si>
  <si>
    <t>Накладные расходы связанные с арендой Rocknrolla</t>
  </si>
  <si>
    <t>Налоги и пошлины</t>
  </si>
  <si>
    <t>РАСХОДЫ</t>
  </si>
  <si>
    <t>ПРИБЫЛЬ</t>
  </si>
  <si>
    <t>НАКОПЛЕННЫМ ИТОГОМ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</si>
</sst>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[$₽-419]_-;\-* #,##0\ [$₽-419]_-;_-* &quot;-&quot;??\ [$₽-419]_-;_-@"/>
  </numFmts>
  <fonts count="5">
    <font>
      <sz val="11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/>
    <font>
      <b/>
      <sz val="16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0" fillId="0" fontId="1" numFmtId="0" xfId="0" applyFont="1"/>
    <xf borderId="1" fillId="0" fontId="2" numFmtId="0" xfId="0" applyAlignment="1" applyBorder="1" applyFont="1">
      <alignment horizontal="left"/>
    </xf>
    <xf borderId="1" fillId="0" fontId="1" numFmtId="1" xfId="0" applyBorder="1" applyFont="1" applyNumberFormat="1"/>
    <xf borderId="1" fillId="0" fontId="1" numFmtId="9" xfId="0" applyBorder="1" applyFont="1" applyNumberFormat="1"/>
    <xf borderId="1" fillId="2" fontId="1" numFmtId="0" xfId="0" applyBorder="1" applyFill="1" applyFont="1"/>
    <xf borderId="1" fillId="2" fontId="1" numFmtId="9" xfId="0" applyBorder="1" applyFont="1" applyNumberFormat="1"/>
    <xf borderId="0" fillId="2" fontId="3" numFmtId="0" xfId="0" applyFont="1"/>
    <xf borderId="1" fillId="3" fontId="4" numFmtId="0" xfId="0" applyAlignment="1" applyBorder="1" applyFill="1" applyFont="1">
      <alignment readingOrder="0"/>
    </xf>
    <xf borderId="1" fillId="3" fontId="1" numFmtId="164" xfId="0" applyBorder="1" applyFont="1" applyNumberFormat="1"/>
    <xf borderId="1" fillId="4" fontId="1" numFmtId="0" xfId="0" applyBorder="1" applyFill="1" applyFont="1"/>
    <xf borderId="1" fillId="4" fontId="1" numFmtId="164" xfId="0" applyBorder="1" applyFont="1" applyNumberFormat="1"/>
    <xf borderId="1" fillId="0" fontId="1" numFmtId="164" xfId="0" applyBorder="1" applyFont="1" applyNumberFormat="1"/>
    <xf borderId="1" fillId="0" fontId="1" numFmtId="0" xfId="0" applyAlignment="1" applyBorder="1" applyFont="1">
      <alignment readingOrder="0"/>
    </xf>
    <xf borderId="1" fillId="5" fontId="1" numFmtId="0" xfId="0" applyAlignment="1" applyBorder="1" applyFill="1" applyFont="1">
      <alignment readingOrder="0"/>
    </xf>
    <xf borderId="1" fillId="5" fontId="1" numFmtId="164" xfId="0" applyBorder="1" applyFont="1" applyNumberFormat="1"/>
    <xf borderId="1" fillId="4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8.29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/>
    </row>
    <row r="2">
      <c r="A2" s="2" t="s">
        <v>12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13</v>
      </c>
    </row>
    <row r="3">
      <c r="A3" s="1" t="s">
        <v>14</v>
      </c>
      <c r="B3" s="1">
        <v>151.0</v>
      </c>
      <c r="C3" s="1">
        <v>152.0</v>
      </c>
      <c r="D3" s="1">
        <v>137.0</v>
      </c>
      <c r="E3" s="1">
        <v>246.0</v>
      </c>
      <c r="F3" s="1">
        <v>280.0</v>
      </c>
      <c r="G3" s="1">
        <v>153.0</v>
      </c>
      <c r="H3" s="1">
        <v>321.0</v>
      </c>
      <c r="I3" s="1">
        <v>179.0</v>
      </c>
      <c r="J3" s="1">
        <v>174.0</v>
      </c>
      <c r="K3" s="1">
        <v>305.0</v>
      </c>
      <c r="L3" s="1">
        <v>393.0</v>
      </c>
      <c r="M3" s="1">
        <v>359.0</v>
      </c>
      <c r="N3" s="1">
        <v>2850.0</v>
      </c>
    </row>
    <row r="4">
      <c r="A4" s="1" t="s">
        <v>15</v>
      </c>
      <c r="B4" s="1">
        <v>89.0</v>
      </c>
      <c r="C4" s="1">
        <v>104.0</v>
      </c>
      <c r="D4" s="1">
        <v>98.0</v>
      </c>
      <c r="E4" s="1">
        <v>136.0</v>
      </c>
      <c r="F4" s="1">
        <v>160.0</v>
      </c>
      <c r="G4" s="1">
        <v>95.0</v>
      </c>
      <c r="H4" s="1">
        <v>173.0</v>
      </c>
      <c r="I4" s="1">
        <v>98.0</v>
      </c>
      <c r="J4" s="1">
        <v>105.0</v>
      </c>
      <c r="K4" s="5">
        <v>180.0</v>
      </c>
      <c r="L4" s="1">
        <v>227.0</v>
      </c>
      <c r="M4" s="1">
        <v>171.0</v>
      </c>
      <c r="N4" s="1">
        <v>1636.0</v>
      </c>
    </row>
    <row r="5">
      <c r="A5" s="1" t="s">
        <v>16</v>
      </c>
      <c r="B5" s="1">
        <v>11.0</v>
      </c>
      <c r="C5" s="1">
        <v>15.0</v>
      </c>
      <c r="D5" s="1">
        <v>20.0</v>
      </c>
      <c r="E5" s="1">
        <v>27.0</v>
      </c>
      <c r="F5" s="1">
        <v>36.0</v>
      </c>
      <c r="G5" s="1">
        <v>30.0</v>
      </c>
      <c r="H5" s="1">
        <v>23.0</v>
      </c>
      <c r="I5" s="1">
        <v>10.0</v>
      </c>
      <c r="J5" s="1">
        <v>12.0</v>
      </c>
      <c r="K5" s="5">
        <v>17.0</v>
      </c>
      <c r="L5" s="1">
        <v>40.0</v>
      </c>
      <c r="M5" s="1">
        <v>18.0</v>
      </c>
      <c r="N5" s="1">
        <v>259.0</v>
      </c>
    </row>
    <row r="6">
      <c r="A6" s="1" t="s">
        <v>17</v>
      </c>
      <c r="B6" s="6">
        <f t="shared" ref="B6:M6" si="1">B4/B3</f>
        <v>0.5894039735</v>
      </c>
      <c r="C6" s="6">
        <f t="shared" si="1"/>
        <v>0.6842105263</v>
      </c>
      <c r="D6" s="6">
        <f t="shared" si="1"/>
        <v>0.7153284672</v>
      </c>
      <c r="E6" s="6">
        <f t="shared" si="1"/>
        <v>0.5528455285</v>
      </c>
      <c r="F6" s="6">
        <f t="shared" si="1"/>
        <v>0.5714285714</v>
      </c>
      <c r="G6" s="6">
        <f t="shared" si="1"/>
        <v>0.6209150327</v>
      </c>
      <c r="H6" s="6">
        <f t="shared" si="1"/>
        <v>0.53894081</v>
      </c>
      <c r="I6" s="6">
        <f t="shared" si="1"/>
        <v>0.5474860335</v>
      </c>
      <c r="J6" s="6">
        <f t="shared" si="1"/>
        <v>0.6034482759</v>
      </c>
      <c r="K6" s="6">
        <f t="shared" si="1"/>
        <v>0.5901639344</v>
      </c>
      <c r="L6" s="6">
        <f t="shared" si="1"/>
        <v>0.5776081425</v>
      </c>
      <c r="M6" s="6">
        <f t="shared" si="1"/>
        <v>0.4763231198</v>
      </c>
      <c r="N6" s="6">
        <f t="shared" ref="N6:N7" si="3">AVERAGE(B6:M6)</f>
        <v>0.5890085346</v>
      </c>
    </row>
    <row r="7">
      <c r="A7" s="7" t="s">
        <v>18</v>
      </c>
      <c r="B7" s="8">
        <f t="shared" ref="B7:M7" si="2">B5/B4</f>
        <v>0.1235955056</v>
      </c>
      <c r="C7" s="8">
        <f t="shared" si="2"/>
        <v>0.1442307692</v>
      </c>
      <c r="D7" s="8">
        <f t="shared" si="2"/>
        <v>0.2040816327</v>
      </c>
      <c r="E7" s="8">
        <f t="shared" si="2"/>
        <v>0.1985294118</v>
      </c>
      <c r="F7" s="8">
        <f t="shared" si="2"/>
        <v>0.225</v>
      </c>
      <c r="G7" s="8">
        <f t="shared" si="2"/>
        <v>0.3157894737</v>
      </c>
      <c r="H7" s="8">
        <f t="shared" si="2"/>
        <v>0.1329479769</v>
      </c>
      <c r="I7" s="8">
        <f t="shared" si="2"/>
        <v>0.1020408163</v>
      </c>
      <c r="J7" s="8">
        <f t="shared" si="2"/>
        <v>0.1142857143</v>
      </c>
      <c r="K7" s="8">
        <f t="shared" si="2"/>
        <v>0.09444444444</v>
      </c>
      <c r="L7" s="8">
        <f t="shared" si="2"/>
        <v>0.1762114537</v>
      </c>
      <c r="M7" s="8">
        <f t="shared" si="2"/>
        <v>0.1052631579</v>
      </c>
      <c r="N7" s="8">
        <f t="shared" si="3"/>
        <v>0.161368363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0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>
      <c r="A9" s="12" t="s">
        <v>20</v>
      </c>
      <c r="B9" s="13">
        <f t="shared" ref="B9:N9" si="4">B10*B5</f>
        <v>210558</v>
      </c>
      <c r="C9" s="13">
        <f t="shared" si="4"/>
        <v>150775</v>
      </c>
      <c r="D9" s="13">
        <f t="shared" si="4"/>
        <v>464979</v>
      </c>
      <c r="E9" s="13">
        <f t="shared" si="4"/>
        <v>645463</v>
      </c>
      <c r="F9" s="13">
        <f t="shared" si="4"/>
        <v>1044036</v>
      </c>
      <c r="G9" s="13">
        <f t="shared" si="4"/>
        <v>1000730</v>
      </c>
      <c r="H9" s="13">
        <f t="shared" si="4"/>
        <v>1000783</v>
      </c>
      <c r="I9" s="13">
        <f t="shared" si="4"/>
        <v>457330</v>
      </c>
      <c r="J9" s="13">
        <f t="shared" si="4"/>
        <v>560521</v>
      </c>
      <c r="K9" s="13">
        <f t="shared" si="4"/>
        <v>672561</v>
      </c>
      <c r="L9" s="13">
        <f t="shared" si="4"/>
        <v>1139310</v>
      </c>
      <c r="M9" s="13">
        <f t="shared" si="4"/>
        <v>994455</v>
      </c>
      <c r="N9" s="13">
        <f t="shared" si="4"/>
        <v>8589195.55</v>
      </c>
    </row>
    <row r="10">
      <c r="A10" s="1" t="s">
        <v>21</v>
      </c>
      <c r="B10" s="14">
        <v>19141.636363636364</v>
      </c>
      <c r="C10" s="14">
        <v>10051.666666666666</v>
      </c>
      <c r="D10" s="14">
        <v>23248.95</v>
      </c>
      <c r="E10" s="14">
        <v>23906.037037037036</v>
      </c>
      <c r="F10" s="14">
        <v>29001.0</v>
      </c>
      <c r="G10" s="14">
        <v>33357.666666666664</v>
      </c>
      <c r="H10" s="14">
        <v>43512.30434782609</v>
      </c>
      <c r="I10" s="14">
        <v>45733.0</v>
      </c>
      <c r="J10" s="14">
        <v>46710.083333333336</v>
      </c>
      <c r="K10" s="14">
        <v>39562.41176470588</v>
      </c>
      <c r="L10" s="14">
        <v>28482.75</v>
      </c>
      <c r="M10" s="14">
        <v>55247.5</v>
      </c>
      <c r="N10" s="14">
        <v>33162.917181656005</v>
      </c>
    </row>
    <row r="11">
      <c r="A11" s="10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>
      <c r="A12" s="15" t="s">
        <v>23</v>
      </c>
      <c r="B12" s="14">
        <v>-60000.0</v>
      </c>
      <c r="C12" s="14">
        <v>-60000.0</v>
      </c>
      <c r="D12" s="14">
        <v>-60000.0</v>
      </c>
      <c r="E12" s="14">
        <v>-60000.0</v>
      </c>
      <c r="F12" s="14">
        <v>-60000.0</v>
      </c>
      <c r="G12" s="14">
        <v>-60000.0</v>
      </c>
      <c r="H12" s="14">
        <v>-60000.0</v>
      </c>
      <c r="I12" s="14">
        <v>-60000.0</v>
      </c>
      <c r="J12" s="14">
        <v>-60000.0</v>
      </c>
      <c r="K12" s="14">
        <v>-60000.0</v>
      </c>
      <c r="L12" s="14">
        <v>-60000.0</v>
      </c>
      <c r="M12" s="14">
        <v>-60000.0</v>
      </c>
      <c r="N12" s="14">
        <f t="shared" ref="N12:N24" si="5">SUM(B12:M12)</f>
        <v>-720000</v>
      </c>
    </row>
    <row r="13">
      <c r="A13" s="15" t="s">
        <v>24</v>
      </c>
      <c r="B13" s="14">
        <v>-43343.68</v>
      </c>
      <c r="C13" s="14">
        <v>-39347.36</v>
      </c>
      <c r="D13" s="14">
        <v>-38700.2</v>
      </c>
      <c r="E13" s="14">
        <v>-38700.2</v>
      </c>
      <c r="F13" s="14">
        <v>-35400.0</v>
      </c>
      <c r="G13" s="14">
        <v>-32560.0</v>
      </c>
      <c r="H13" s="14">
        <v>-65300.0</v>
      </c>
      <c r="I13" s="14">
        <v>-95321.0</v>
      </c>
      <c r="J13" s="14">
        <v>-87410.0</v>
      </c>
      <c r="K13" s="14">
        <v>-83400.0</v>
      </c>
      <c r="L13" s="14">
        <v>-78105.0</v>
      </c>
      <c r="M13" s="14">
        <v>-98700.0</v>
      </c>
      <c r="N13" s="14">
        <f t="shared" si="5"/>
        <v>-736287.44</v>
      </c>
    </row>
    <row r="14">
      <c r="A14" s="16" t="s">
        <v>25</v>
      </c>
      <c r="B14" s="17">
        <v>-20000.0</v>
      </c>
      <c r="C14" s="17">
        <v>-82000.0</v>
      </c>
      <c r="D14" s="17">
        <v>-101545.55</v>
      </c>
      <c r="E14" s="17">
        <v>-145645.0</v>
      </c>
      <c r="F14" s="17">
        <v>-210769.0</v>
      </c>
      <c r="G14" s="17">
        <v>-203395.5</v>
      </c>
      <c r="H14" s="17">
        <v>-220236.0</v>
      </c>
      <c r="I14" s="17">
        <v>-249634.0</v>
      </c>
      <c r="J14" s="17">
        <v>-113484.0</v>
      </c>
      <c r="K14" s="17">
        <v>-65550.39</v>
      </c>
      <c r="L14" s="17">
        <v>-140599.0</v>
      </c>
      <c r="M14" s="17">
        <v>-148334.5</v>
      </c>
      <c r="N14" s="17">
        <f t="shared" si="5"/>
        <v>-1701192.94</v>
      </c>
    </row>
    <row r="15">
      <c r="A15" s="15" t="s">
        <v>26</v>
      </c>
      <c r="B15" s="14">
        <v>-9900.0</v>
      </c>
      <c r="C15" s="14">
        <v>-20900.0</v>
      </c>
      <c r="D15" s="14">
        <v>-24100.0</v>
      </c>
      <c r="E15" s="14">
        <v>-23460.0</v>
      </c>
      <c r="F15" s="14">
        <v>-32640.0</v>
      </c>
      <c r="G15" s="14">
        <v>-38300.0</v>
      </c>
      <c r="H15" s="14">
        <v>-42575.1</v>
      </c>
      <c r="I15" s="14">
        <v>-31080.0</v>
      </c>
      <c r="J15" s="14">
        <v>-38020.0</v>
      </c>
      <c r="K15" s="14">
        <v>-39660.0</v>
      </c>
      <c r="L15" s="14">
        <v>-36160.0</v>
      </c>
      <c r="M15" s="14">
        <v>-39780.0</v>
      </c>
      <c r="N15" s="14">
        <f t="shared" si="5"/>
        <v>-376575.1</v>
      </c>
    </row>
    <row r="16">
      <c r="A16" s="15" t="s">
        <v>27</v>
      </c>
      <c r="B16" s="14">
        <v>-10500.0</v>
      </c>
      <c r="C16" s="14">
        <v>-25500.0</v>
      </c>
      <c r="D16" s="14">
        <v>-52150.0</v>
      </c>
      <c r="E16" s="14">
        <v>-63000.0</v>
      </c>
      <c r="F16" s="14">
        <v>-64600.0</v>
      </c>
      <c r="G16" s="14">
        <v>-151500.0</v>
      </c>
      <c r="H16" s="14">
        <v>-136136.0</v>
      </c>
      <c r="I16" s="14">
        <v>-36000.0</v>
      </c>
      <c r="J16" s="14">
        <v>-9000.0</v>
      </c>
      <c r="K16" s="14">
        <v>-35900.0</v>
      </c>
      <c r="L16" s="14">
        <v>-30182.5</v>
      </c>
      <c r="M16" s="14">
        <v>-110500.0</v>
      </c>
      <c r="N16" s="14">
        <f t="shared" si="5"/>
        <v>-724968.5</v>
      </c>
    </row>
    <row r="17">
      <c r="A17" s="15" t="s">
        <v>28</v>
      </c>
      <c r="B17" s="14">
        <v>0.0</v>
      </c>
      <c r="C17" s="14">
        <v>-5000.0</v>
      </c>
      <c r="D17" s="14">
        <v>-15500.0</v>
      </c>
      <c r="E17" s="14">
        <v>-37808.0</v>
      </c>
      <c r="F17" s="14">
        <v>-50882.5</v>
      </c>
      <c r="G17" s="14">
        <v>-81500.0</v>
      </c>
      <c r="H17" s="14">
        <v>-96050.0</v>
      </c>
      <c r="I17" s="14">
        <v>-133103.5</v>
      </c>
      <c r="J17" s="14">
        <v>-131484.5</v>
      </c>
      <c r="K17" s="14">
        <v>-118567.5</v>
      </c>
      <c r="L17" s="14">
        <v>-120147.75</v>
      </c>
      <c r="M17" s="14">
        <v>-139500.0</v>
      </c>
      <c r="N17" s="14">
        <f t="shared" si="5"/>
        <v>-929543.75</v>
      </c>
    </row>
    <row r="18">
      <c r="A18" s="15" t="s">
        <v>29</v>
      </c>
      <c r="B18" s="14">
        <v>-3200.0</v>
      </c>
      <c r="C18" s="14">
        <v>-44800.0</v>
      </c>
      <c r="D18" s="14">
        <v>-8009.0</v>
      </c>
      <c r="E18" s="14">
        <v>-2000.0</v>
      </c>
      <c r="F18" s="14">
        <v>-35000.0</v>
      </c>
      <c r="G18" s="14">
        <v>-12800.0</v>
      </c>
      <c r="H18" s="14">
        <v>-42000.0</v>
      </c>
      <c r="I18" s="14">
        <v>-36000.0</v>
      </c>
      <c r="J18" s="14">
        <v>-72000.0</v>
      </c>
      <c r="K18" s="14">
        <v>-15000.0</v>
      </c>
      <c r="L18" s="14">
        <v>-30500.0</v>
      </c>
      <c r="M18" s="14">
        <v>0.0</v>
      </c>
      <c r="N18" s="14">
        <f t="shared" si="5"/>
        <v>-301309</v>
      </c>
    </row>
    <row r="19">
      <c r="A19" s="15" t="s">
        <v>30</v>
      </c>
      <c r="B19" s="14">
        <v>0.0</v>
      </c>
      <c r="C19" s="14">
        <v>0.0</v>
      </c>
      <c r="D19" s="14">
        <v>0.0</v>
      </c>
      <c r="E19" s="14">
        <v>0.0</v>
      </c>
      <c r="F19" s="14">
        <v>0.0</v>
      </c>
      <c r="G19" s="14">
        <v>0.0</v>
      </c>
      <c r="H19" s="14">
        <v>0.0</v>
      </c>
      <c r="I19" s="14">
        <v>-8012.0</v>
      </c>
      <c r="J19" s="14">
        <v>0.0</v>
      </c>
      <c r="K19" s="14">
        <v>-9000.0</v>
      </c>
      <c r="L19" s="14">
        <v>-21762.5</v>
      </c>
      <c r="M19" s="14">
        <v>-1417.86</v>
      </c>
      <c r="N19" s="14">
        <f t="shared" si="5"/>
        <v>-40192.36</v>
      </c>
    </row>
    <row r="20">
      <c r="A20" s="15" t="s">
        <v>31</v>
      </c>
      <c r="B20" s="14">
        <v>-33183.45</v>
      </c>
      <c r="C20" s="14">
        <v>-48815.5</v>
      </c>
      <c r="D20" s="14">
        <v>-137400.75</v>
      </c>
      <c r="E20" s="14">
        <v>-115589.49</v>
      </c>
      <c r="F20" s="14">
        <v>-176015.92</v>
      </c>
      <c r="G20" s="14">
        <v>-140811.09</v>
      </c>
      <c r="H20" s="14">
        <v>-213628.62</v>
      </c>
      <c r="I20" s="14">
        <v>-273221.0</v>
      </c>
      <c r="J20" s="14">
        <v>-204308.5</v>
      </c>
      <c r="K20" s="14">
        <v>-144339.47</v>
      </c>
      <c r="L20" s="14">
        <v>-274211.1</v>
      </c>
      <c r="M20" s="14">
        <v>-236293.37</v>
      </c>
      <c r="N20" s="14">
        <f t="shared" si="5"/>
        <v>-1997818.26</v>
      </c>
    </row>
    <row r="21">
      <c r="A21" s="15" t="s">
        <v>32</v>
      </c>
      <c r="B21" s="14">
        <v>-3469.0</v>
      </c>
      <c r="C21" s="14">
        <v>-1000.0</v>
      </c>
      <c r="D21" s="14">
        <v>-3331.0</v>
      </c>
      <c r="E21" s="14">
        <v>-3459.0</v>
      </c>
      <c r="F21" s="14">
        <v>-3896.0</v>
      </c>
      <c r="G21" s="14">
        <v>-4003.0</v>
      </c>
      <c r="H21" s="14">
        <v>-4186.0</v>
      </c>
      <c r="I21" s="14">
        <v>-4120.0</v>
      </c>
      <c r="J21" s="14">
        <v>-4850.0</v>
      </c>
      <c r="K21" s="14">
        <v>-4200.0</v>
      </c>
      <c r="L21" s="14">
        <v>-4120.0</v>
      </c>
      <c r="M21" s="14">
        <v>-5203.0</v>
      </c>
      <c r="N21" s="14">
        <f t="shared" si="5"/>
        <v>-45837</v>
      </c>
    </row>
    <row r="22">
      <c r="A22" s="15" t="s">
        <v>33</v>
      </c>
      <c r="B22" s="14">
        <v>0.0</v>
      </c>
      <c r="C22" s="14">
        <v>0.0</v>
      </c>
      <c r="D22" s="14">
        <v>0.0</v>
      </c>
      <c r="E22" s="14">
        <v>0.0</v>
      </c>
      <c r="F22" s="14">
        <v>0.0</v>
      </c>
      <c r="G22" s="14">
        <v>0.0</v>
      </c>
      <c r="H22" s="14">
        <v>-9532.68</v>
      </c>
      <c r="I22" s="14">
        <v>0.0</v>
      </c>
      <c r="J22" s="14">
        <v>0.0</v>
      </c>
      <c r="K22" s="14">
        <v>0.0</v>
      </c>
      <c r="L22" s="14">
        <v>0.0</v>
      </c>
      <c r="M22" s="14">
        <v>-43217.68</v>
      </c>
      <c r="N22" s="14">
        <f t="shared" si="5"/>
        <v>-52750.36</v>
      </c>
    </row>
    <row r="23">
      <c r="A23" s="18" t="s">
        <v>34</v>
      </c>
      <c r="B23" s="13">
        <f t="shared" ref="B23:M23" si="6">SUM(B12:B22)</f>
        <v>-183596.13</v>
      </c>
      <c r="C23" s="13">
        <f t="shared" si="6"/>
        <v>-327362.86</v>
      </c>
      <c r="D23" s="13">
        <f t="shared" si="6"/>
        <v>-440736.5</v>
      </c>
      <c r="E23" s="13">
        <f t="shared" si="6"/>
        <v>-489661.69</v>
      </c>
      <c r="F23" s="13">
        <f t="shared" si="6"/>
        <v>-669203.42</v>
      </c>
      <c r="G23" s="13">
        <f t="shared" si="6"/>
        <v>-724869.59</v>
      </c>
      <c r="H23" s="13">
        <f t="shared" si="6"/>
        <v>-889644.4</v>
      </c>
      <c r="I23" s="13">
        <f t="shared" si="6"/>
        <v>-926491.5</v>
      </c>
      <c r="J23" s="13">
        <f t="shared" si="6"/>
        <v>-720557</v>
      </c>
      <c r="K23" s="13">
        <f t="shared" si="6"/>
        <v>-575617.36</v>
      </c>
      <c r="L23" s="13">
        <f t="shared" si="6"/>
        <v>-795787.85</v>
      </c>
      <c r="M23" s="13">
        <f t="shared" si="6"/>
        <v>-882946.41</v>
      </c>
      <c r="N23" s="13">
        <f t="shared" si="5"/>
        <v>-7626474.71</v>
      </c>
    </row>
    <row r="24">
      <c r="A24" s="16" t="s">
        <v>35</v>
      </c>
      <c r="B24" s="17">
        <f t="shared" ref="B24:M24" si="7">B9+B23</f>
        <v>26961.87</v>
      </c>
      <c r="C24" s="17">
        <f t="shared" si="7"/>
        <v>-176587.86</v>
      </c>
      <c r="D24" s="17">
        <f t="shared" si="7"/>
        <v>24242.5</v>
      </c>
      <c r="E24" s="17">
        <f t="shared" si="7"/>
        <v>155801.31</v>
      </c>
      <c r="F24" s="17">
        <f t="shared" si="7"/>
        <v>374832.58</v>
      </c>
      <c r="G24" s="17">
        <f t="shared" si="7"/>
        <v>275860.41</v>
      </c>
      <c r="H24" s="17">
        <f t="shared" si="7"/>
        <v>111138.6</v>
      </c>
      <c r="I24" s="17">
        <f t="shared" si="7"/>
        <v>-469161.5</v>
      </c>
      <c r="J24" s="17">
        <f t="shared" si="7"/>
        <v>-160036</v>
      </c>
      <c r="K24" s="17">
        <f t="shared" si="7"/>
        <v>96943.64</v>
      </c>
      <c r="L24" s="17">
        <f t="shared" si="7"/>
        <v>343522.15</v>
      </c>
      <c r="M24" s="17">
        <f t="shared" si="7"/>
        <v>111508.59</v>
      </c>
      <c r="N24" s="17">
        <f t="shared" si="5"/>
        <v>715026.29</v>
      </c>
    </row>
    <row r="25">
      <c r="A25" s="16" t="s">
        <v>36</v>
      </c>
      <c r="B25" s="17"/>
      <c r="C25" s="17">
        <f>C24+B24</f>
        <v>-149625.99</v>
      </c>
      <c r="D25" s="17">
        <f t="shared" ref="D25:M25" si="8">C25+D24</f>
        <v>-125383.49</v>
      </c>
      <c r="E25" s="17">
        <f t="shared" si="8"/>
        <v>30417.82</v>
      </c>
      <c r="F25" s="17">
        <f t="shared" si="8"/>
        <v>405250.4</v>
      </c>
      <c r="G25" s="17">
        <f t="shared" si="8"/>
        <v>681110.81</v>
      </c>
      <c r="H25" s="17">
        <f t="shared" si="8"/>
        <v>792249.41</v>
      </c>
      <c r="I25" s="17">
        <f t="shared" si="8"/>
        <v>323087.91</v>
      </c>
      <c r="J25" s="17">
        <f t="shared" si="8"/>
        <v>163051.91</v>
      </c>
      <c r="K25" s="17">
        <f t="shared" si="8"/>
        <v>259995.55</v>
      </c>
      <c r="L25" s="17">
        <f t="shared" si="8"/>
        <v>603517.7</v>
      </c>
      <c r="M25" s="17">
        <f t="shared" si="8"/>
        <v>715026.29</v>
      </c>
      <c r="N25" s="17"/>
    </row>
  </sheetData>
  <drawing r:id="rId1"/>
</worksheet>
</file>