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Модель-базовый" sheetId="1" r:id="rId3"/>
  </sheets>
  <definedNames/>
  <calcPr/>
</workbook>
</file>

<file path=xl/sharedStrings.xml><?xml version="1.0" encoding="utf-8"?>
<sst xmlns="http://schemas.openxmlformats.org/spreadsheetml/2006/main" count="781" uniqueCount="160">
  <si>
    <t>Месяц 1</t>
  </si>
  <si>
    <t>Месяц 2</t>
  </si>
  <si>
    <t>Месяц 3</t>
  </si>
  <si>
    <t>Месяц 4</t>
  </si>
  <si>
    <t>Месяц 5</t>
  </si>
  <si>
    <t>Месяц 6</t>
  </si>
  <si>
    <t>Месяц 7</t>
  </si>
  <si>
    <t>Месяц 8</t>
  </si>
  <si>
    <t>Месяц 9</t>
  </si>
  <si>
    <t>Месяц 10</t>
  </si>
  <si>
    <t>Месяц 11</t>
  </si>
  <si>
    <t>Месяц 12</t>
  </si>
  <si>
    <t>Месяц 13</t>
  </si>
  <si>
    <t>Месяц 14</t>
  </si>
  <si>
    <t>Месяц 15</t>
  </si>
  <si>
    <t>Месяц 16</t>
  </si>
  <si>
    <t>Месяц 17</t>
  </si>
  <si>
    <t>Месяц 18</t>
  </si>
  <si>
    <t>Месяц 19</t>
  </si>
  <si>
    <t>Месяц 20</t>
  </si>
  <si>
    <t>Месяц 21</t>
  </si>
  <si>
    <t>Месяц 22</t>
  </si>
  <si>
    <t>Месяц 23</t>
  </si>
  <si>
    <t>Месяц 24</t>
  </si>
  <si>
    <t>Месяц 25</t>
  </si>
  <si>
    <t>Месяц 26</t>
  </si>
  <si>
    <t>Месяц 27</t>
  </si>
  <si>
    <t>Месяц 28</t>
  </si>
  <si>
    <t>Месяц 29</t>
  </si>
  <si>
    <t>Месяц 30</t>
  </si>
  <si>
    <t>Месяц 31</t>
  </si>
  <si>
    <t>Месяц 32</t>
  </si>
  <si>
    <t>Месяц 33</t>
  </si>
  <si>
    <t>Месяц 34</t>
  </si>
  <si>
    <t>Месяц 35</t>
  </si>
  <si>
    <t>Месяц 36</t>
  </si>
  <si>
    <t>Месяц</t>
  </si>
  <si>
    <t>клиенты</t>
  </si>
  <si>
    <t>Ед. Изм.</t>
  </si>
  <si>
    <t>Значение</t>
  </si>
  <si>
    <t>МАКРОЭКОНОМИКА</t>
  </si>
  <si>
    <t>Годовая инфляция</t>
  </si>
  <si>
    <t>%</t>
  </si>
  <si>
    <t>Кумулятивная доходы/расходы</t>
  </si>
  <si>
    <t>%/мес.</t>
  </si>
  <si>
    <t>Курс евро</t>
  </si>
  <si>
    <r>
      <rPr>
        <rFont val="Arial"/>
        <sz val="8.0"/>
      </rPr>
      <t>руб</t>
    </r>
    <r>
      <rPr>
        <rFont val="Arial"/>
        <sz val="8.0"/>
      </rPr>
      <t>/EUR</t>
    </r>
  </si>
  <si>
    <t>Обменный курс</t>
  </si>
  <si>
    <r>
      <rPr>
        <rFont val="Arial"/>
        <sz val="8.0"/>
      </rPr>
      <t>руб</t>
    </r>
    <r>
      <rPr>
        <rFont val="Arial"/>
        <sz val="8.0"/>
      </rPr>
      <t>/USD</t>
    </r>
  </si>
  <si>
    <t>Инфляция заработной платы</t>
  </si>
  <si>
    <t>%/Год</t>
  </si>
  <si>
    <t>Кумулятивная заработной платы - помесячно</t>
  </si>
  <si>
    <t xml:space="preserve">Налог на добавленную стоимость </t>
  </si>
  <si>
    <t>Налог на прибыль</t>
  </si>
  <si>
    <t>Индексация ЗП</t>
  </si>
  <si>
    <t>Yes/No</t>
  </si>
  <si>
    <t>Индексация доходов</t>
  </si>
  <si>
    <t>Доходы:</t>
  </si>
  <si>
    <t>Прямые продажи</t>
  </si>
  <si>
    <t>руб</t>
  </si>
  <si>
    <t>ед.</t>
  </si>
  <si>
    <t>средний чек</t>
  </si>
  <si>
    <t>Количество недель</t>
  </si>
  <si>
    <t>шт.</t>
  </si>
  <si>
    <t>Всего доходы:</t>
  </si>
  <si>
    <t>Расходы:</t>
  </si>
  <si>
    <t>1.</t>
  </si>
  <si>
    <t>Капитальные затраты</t>
  </si>
  <si>
    <t>Франшиза</t>
  </si>
  <si>
    <t>Период</t>
  </si>
  <si>
    <t>да/нет</t>
  </si>
  <si>
    <t>да</t>
  </si>
  <si>
    <t>нет</t>
  </si>
  <si>
    <t>Цена</t>
  </si>
  <si>
    <t>USD</t>
  </si>
  <si>
    <t>Оборудование (столы, мойки, холодильники)</t>
  </si>
  <si>
    <t>ИП</t>
  </si>
  <si>
    <t>Техника (ноутбук, телефон)</t>
  </si>
  <si>
    <t>Непредвиденные расходы (10%)</t>
  </si>
  <si>
    <t>Всего капитальных расходов</t>
  </si>
  <si>
    <t>2.</t>
  </si>
  <si>
    <t>Административные затраты</t>
  </si>
  <si>
    <t>аренда</t>
  </si>
  <si>
    <t>Коммунальные платежи</t>
  </si>
  <si>
    <t>Площадь помещения</t>
  </si>
  <si>
    <t>м2</t>
  </si>
  <si>
    <t>Нормативная стоимость</t>
  </si>
  <si>
    <t>руб/м2</t>
  </si>
  <si>
    <t>Роялти</t>
  </si>
  <si>
    <t>Телефония</t>
  </si>
  <si>
    <t>Интернет</t>
  </si>
  <si>
    <t>Всего административные:</t>
  </si>
  <si>
    <t>3.</t>
  </si>
  <si>
    <t>Персонал</t>
  </si>
  <si>
    <t>Бухгалтер удаленно</t>
  </si>
  <si>
    <t>количество представителей</t>
  </si>
  <si>
    <t>чел.</t>
  </si>
  <si>
    <t>Стоимость мин. З/П</t>
  </si>
  <si>
    <t>Отчисления в соц фонды</t>
  </si>
  <si>
    <t>Оплата труда</t>
  </si>
  <si>
    <t>ЕСВ</t>
  </si>
  <si>
    <t>SMM - меджер</t>
  </si>
  <si>
    <t>Менеджер по продажам</t>
  </si>
  <si>
    <t>Всего пероснал расходов (включая ЕСВ)</t>
  </si>
  <si>
    <t>из них</t>
  </si>
  <si>
    <t>Всего персонал расходов (без ЕСВ)</t>
  </si>
  <si>
    <t>4.</t>
  </si>
  <si>
    <t>Маркетинг и реклама</t>
  </si>
  <si>
    <t>Фейсбук</t>
  </si>
  <si>
    <t>Инстагарам</t>
  </si>
  <si>
    <t>Гугл Эдвордс</t>
  </si>
  <si>
    <t>Яндекс директ</t>
  </si>
  <si>
    <t>Вконтакте</t>
  </si>
  <si>
    <t>Контент-менеджер</t>
  </si>
  <si>
    <t>Всего маркетинговых расходов (включая ЕСВ)</t>
  </si>
  <si>
    <t>5.</t>
  </si>
  <si>
    <t>Производственные</t>
  </si>
  <si>
    <t>Пакет</t>
  </si>
  <si>
    <t>количествона  на 1-го человека</t>
  </si>
  <si>
    <t>цена</t>
  </si>
  <si>
    <t>Тара (бутылка, бокс)</t>
  </si>
  <si>
    <t>цена за 1 день</t>
  </si>
  <si>
    <t>Сырье</t>
  </si>
  <si>
    <t>цена за 1 неделю</t>
  </si>
  <si>
    <t>Полиграфия (этикетка + наклека)</t>
  </si>
  <si>
    <t>Повар</t>
  </si>
  <si>
    <t>Доставщик</t>
  </si>
  <si>
    <t>Всего производственных расходов (включая ЕСВ)</t>
  </si>
  <si>
    <t>6.</t>
  </si>
  <si>
    <t>Прочеее</t>
  </si>
  <si>
    <t>Налоги</t>
  </si>
  <si>
    <t>Стоимость</t>
  </si>
  <si>
    <t>Всего прочих расходов</t>
  </si>
  <si>
    <t>Затраты</t>
  </si>
  <si>
    <t>Персонал без ЕСВ</t>
  </si>
  <si>
    <t>Маркетинговые затраты</t>
  </si>
  <si>
    <t>Производственные затраты</t>
  </si>
  <si>
    <t>Прочее</t>
  </si>
  <si>
    <t>Всего затраты с ЕСВ:</t>
  </si>
  <si>
    <t>Всего затраты без ЕСВ:</t>
  </si>
  <si>
    <t>Всего доходы</t>
  </si>
  <si>
    <t>Всего расходы с ЕСВ</t>
  </si>
  <si>
    <t>Всего расходы без ЕСВ</t>
  </si>
  <si>
    <t>Денежный поток с ЕСВ</t>
  </si>
  <si>
    <t>Денежный поток без ЕСВ</t>
  </si>
  <si>
    <t>ЕСВ всего</t>
  </si>
  <si>
    <t>Кумулятивно</t>
  </si>
  <si>
    <t>Кумулятивно без ЕСВ</t>
  </si>
  <si>
    <t>Рентабельность</t>
  </si>
  <si>
    <t>окупаемость</t>
  </si>
  <si>
    <t>месяцев</t>
  </si>
  <si>
    <t>разрыв кеша</t>
  </si>
  <si>
    <t>IRR</t>
  </si>
  <si>
    <t>ROI (1 year)</t>
  </si>
  <si>
    <t>ROI (3 year)</t>
  </si>
  <si>
    <t>Доходы</t>
  </si>
  <si>
    <t>Расходы</t>
  </si>
  <si>
    <t>Из них инвестиции</t>
  </si>
  <si>
    <t>Прибыль</t>
  </si>
  <si>
    <t>Доход за период: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</si>
</sst>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#,##0_ ;[Red]\-#,##0\ "/>
    <numFmt numFmtId="165" formatCode="_(* #,##0.0_);_(* \(#,##0.0\);_(* &quot;-&quot;?_);_(@_)"/>
    <numFmt numFmtId="166" formatCode="#,##0.0"/>
    <numFmt numFmtId="167" formatCode="_(* #,##0_);_(* \(#,##0\);_(* &quot;-&quot;_);_(@_)"/>
    <numFmt numFmtId="168" formatCode="0.0%"/>
    <numFmt numFmtId="169" formatCode="#,##0.0_ ;[Red]\-#,##0.0\ "/>
  </numFmts>
  <fonts count="20">
    <font>
      <sz val="11.0"/>
      <color rgb="FF000000"/>
      <name val="Calibri"/>
    </font>
    <font>
      <sz val="8.0"/>
      <color rgb="FF000000"/>
      <name val="Arial"/>
    </font>
    <font>
      <b/>
      <sz val="8.0"/>
      <color rgb="FF000000"/>
      <name val="Arial"/>
    </font>
    <font>
      <i/>
      <sz val="8.0"/>
      <color rgb="FF000000"/>
      <name val="Arial"/>
    </font>
    <font>
      <b/>
      <sz val="8.0"/>
      <name val="Arial"/>
    </font>
    <font>
      <sz val="8.0"/>
      <name val="Arial"/>
    </font>
    <font>
      <b/>
      <sz val="8.0"/>
      <color rgb="FFFF0000"/>
      <name val="Arial"/>
    </font>
    <font>
      <b/>
      <sz val="8.0"/>
      <color rgb="FF00B050"/>
      <name val="Arial"/>
    </font>
    <font>
      <b/>
      <sz val="8.0"/>
      <color rgb="FF3333FF"/>
      <name val="Arial"/>
    </font>
    <font>
      <i/>
      <sz val="8.0"/>
      <name val="Arial"/>
    </font>
    <font/>
    <font>
      <i/>
      <sz val="8.0"/>
      <color rgb="FF3333FF"/>
      <name val="Arial"/>
    </font>
    <font>
      <sz val="8.0"/>
      <color rgb="FF3333FF"/>
      <name val="Arial"/>
    </font>
    <font>
      <b/>
      <i/>
      <sz val="8.0"/>
      <color rgb="FF000000"/>
      <name val="Arial"/>
    </font>
    <font>
      <b/>
      <sz val="8.0"/>
      <color rgb="FF31859B"/>
      <name val="Arial"/>
    </font>
    <font>
      <i/>
      <sz val="8.0"/>
      <color rgb="FF31859B"/>
      <name val="Arial"/>
    </font>
    <font>
      <sz val="8.0"/>
      <color rgb="FF31859B"/>
      <name val="Arial"/>
    </font>
    <font>
      <sz val="8.0"/>
      <color rgb="FF000000"/>
      <name val="Calibri"/>
    </font>
    <font>
      <i/>
      <sz val="8.0"/>
      <color rgb="FF000000"/>
      <name val="Calibri"/>
    </font>
    <font>
      <b/>
      <sz val="8.0"/>
      <color rgb="FF000000"/>
      <name val="Calibri"/>
    </font>
  </fonts>
  <fills count="2">
    <fill>
      <patternFill patternType="none"/>
    </fill>
    <fill>
      <patternFill patternType="lightGray"/>
    </fill>
  </fills>
  <borders count="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53">
    <xf borderId="0" fillId="0" fontId="0" numFmtId="0" xfId="0" applyAlignment="1" applyFont="1">
      <alignment readingOrder="0" shrinkToFit="0" vertical="bottom" wrapText="0"/>
    </xf>
    <xf borderId="0" fillId="0" fontId="1" numFmtId="1" xfId="0" applyAlignment="1" applyFont="1" applyNumberFormat="1">
      <alignment horizontal="right"/>
    </xf>
    <xf borderId="0" fillId="0" fontId="1" numFmtId="0" xfId="0" applyFont="1"/>
    <xf borderId="0" fillId="0" fontId="1" numFmtId="0" xfId="0" applyAlignment="1" applyFont="1">
      <alignment horizontal="center" vertical="center"/>
    </xf>
    <xf borderId="0" fillId="0" fontId="2" numFmtId="3" xfId="0" applyAlignment="1" applyFont="1" applyNumberFormat="1">
      <alignment horizontal="right" vertical="center"/>
    </xf>
    <xf borderId="0" fillId="0" fontId="1" numFmtId="0" xfId="0" applyAlignment="1" applyFont="1">
      <alignment horizontal="right" readingOrder="0" vertical="center"/>
    </xf>
    <xf borderId="0" fillId="0" fontId="1" numFmtId="0" xfId="0" applyAlignment="1" applyFont="1">
      <alignment horizontal="right" vertical="center"/>
    </xf>
    <xf borderId="0" fillId="0" fontId="3" numFmtId="1" xfId="0" applyAlignment="1" applyFont="1" applyNumberFormat="1">
      <alignment horizontal="right"/>
    </xf>
    <xf borderId="0" fillId="0" fontId="3" numFmtId="0" xfId="0" applyFont="1"/>
    <xf borderId="0" fillId="0" fontId="3" numFmtId="0" xfId="0" applyAlignment="1" applyFont="1">
      <alignment horizontal="center" vertical="center"/>
    </xf>
    <xf borderId="0" fillId="0" fontId="3" numFmtId="164" xfId="0" applyAlignment="1" applyFont="1" applyNumberFormat="1">
      <alignment horizontal="right" readingOrder="0" vertical="center"/>
    </xf>
    <xf borderId="0" fillId="0" fontId="3" numFmtId="164" xfId="0" applyAlignment="1" applyFont="1" applyNumberFormat="1">
      <alignment horizontal="right" vertical="center"/>
    </xf>
    <xf borderId="0" fillId="0" fontId="3" numFmtId="0" xfId="0" applyAlignment="1" applyFont="1">
      <alignment horizontal="right" vertical="center"/>
    </xf>
    <xf borderId="0" fillId="0" fontId="3" numFmtId="164" xfId="0" applyAlignment="1" applyFont="1" applyNumberFormat="1">
      <alignment horizontal="center" vertical="center"/>
    </xf>
    <xf borderId="0" fillId="0" fontId="2" numFmtId="0" xfId="0" applyAlignment="1" applyFont="1">
      <alignment horizontal="center"/>
    </xf>
    <xf borderId="0" fillId="0" fontId="1" numFmtId="164" xfId="0" applyAlignment="1" applyFont="1" applyNumberFormat="1">
      <alignment horizontal="right" vertical="center"/>
    </xf>
    <xf borderId="0" fillId="0" fontId="4" numFmtId="3" xfId="0" applyAlignment="1" applyFont="1" applyNumberFormat="1">
      <alignment horizontal="right"/>
    </xf>
    <xf borderId="0" fillId="0" fontId="4" numFmtId="0" xfId="0" applyFont="1"/>
    <xf borderId="0" fillId="0" fontId="4" numFmtId="0" xfId="0" applyAlignment="1" applyFont="1">
      <alignment horizontal="center"/>
    </xf>
    <xf borderId="0" fillId="0" fontId="5" numFmtId="0" xfId="0" applyFont="1"/>
    <xf borderId="0" fillId="0" fontId="5" numFmtId="0" xfId="0" applyAlignment="1" applyFont="1">
      <alignment horizontal="center"/>
    </xf>
    <xf borderId="0" fillId="0" fontId="6" numFmtId="3" xfId="0" applyAlignment="1" applyFont="1" applyNumberFormat="1">
      <alignment horizontal="right"/>
    </xf>
    <xf borderId="0" fillId="0" fontId="7" numFmtId="0" xfId="0" applyAlignment="1" applyFont="1">
      <alignment horizontal="left"/>
    </xf>
    <xf borderId="0" fillId="0" fontId="2" numFmtId="2" xfId="0" applyAlignment="1" applyFont="1" applyNumberFormat="1">
      <alignment horizontal="right"/>
    </xf>
    <xf borderId="0" fillId="0" fontId="2" numFmtId="165" xfId="0" applyFont="1" applyNumberFormat="1"/>
    <xf borderId="0" fillId="0" fontId="2" numFmtId="165" xfId="0" applyAlignment="1" applyFont="1" applyNumberFormat="1">
      <alignment horizontal="center" vertical="center"/>
    </xf>
    <xf borderId="0" fillId="0" fontId="2" numFmtId="165" xfId="0" applyAlignment="1" applyFont="1" applyNumberFormat="1">
      <alignment horizontal="right" vertical="center"/>
    </xf>
    <xf borderId="0" fillId="0" fontId="1" numFmtId="2" xfId="0" applyFont="1" applyNumberFormat="1"/>
    <xf borderId="0" fillId="0" fontId="3" numFmtId="165" xfId="0" applyFont="1" applyNumberFormat="1"/>
    <xf borderId="0" fillId="0" fontId="3" numFmtId="166" xfId="0" applyAlignment="1" applyFont="1" applyNumberFormat="1">
      <alignment horizontal="center" vertical="center"/>
    </xf>
    <xf borderId="0" fillId="0" fontId="2" numFmtId="166" xfId="0" applyAlignment="1" applyFont="1" applyNumberFormat="1">
      <alignment vertical="center"/>
    </xf>
    <xf borderId="0" fillId="0" fontId="3" numFmtId="166" xfId="0" applyAlignment="1" applyFont="1" applyNumberFormat="1">
      <alignment vertical="center"/>
    </xf>
    <xf borderId="0" fillId="0" fontId="3" numFmtId="166" xfId="0" applyAlignment="1" applyFont="1" applyNumberFormat="1">
      <alignment horizontal="right" vertical="center"/>
    </xf>
    <xf borderId="0" fillId="0" fontId="1" numFmtId="166" xfId="0" applyAlignment="1" applyFont="1" applyNumberFormat="1">
      <alignment horizontal="right" vertical="center"/>
    </xf>
    <xf borderId="0" fillId="0" fontId="1" numFmtId="2" xfId="0" applyAlignment="1" applyFont="1" applyNumberFormat="1">
      <alignment horizontal="right"/>
    </xf>
    <xf borderId="0" fillId="0" fontId="3" numFmtId="165" xfId="0" applyAlignment="1" applyFont="1" applyNumberFormat="1">
      <alignment horizontal="center" vertical="center"/>
    </xf>
    <xf borderId="0" fillId="0" fontId="3" numFmtId="165" xfId="0" applyAlignment="1" applyFont="1" applyNumberFormat="1">
      <alignment horizontal="right" vertical="center"/>
    </xf>
    <xf borderId="0" fillId="0" fontId="1" numFmtId="165" xfId="0" applyAlignment="1" applyFont="1" applyNumberFormat="1">
      <alignment horizontal="right" vertical="center"/>
    </xf>
    <xf borderId="0" fillId="0" fontId="3" numFmtId="49" xfId="0" applyAlignment="1" applyFont="1" applyNumberFormat="1">
      <alignment horizontal="center" vertical="center"/>
    </xf>
    <xf borderId="1" fillId="0" fontId="2" numFmtId="1" xfId="0" applyAlignment="1" applyBorder="1" applyFont="1" applyNumberFormat="1">
      <alignment horizontal="right"/>
    </xf>
    <xf borderId="2" fillId="0" fontId="2" numFmtId="165" xfId="0" applyBorder="1" applyFont="1" applyNumberFormat="1"/>
    <xf borderId="2" fillId="0" fontId="2" numFmtId="165" xfId="0" applyAlignment="1" applyBorder="1" applyFont="1" applyNumberFormat="1">
      <alignment horizontal="center" vertical="center"/>
    </xf>
    <xf borderId="2" fillId="0" fontId="2" numFmtId="165" xfId="0" applyAlignment="1" applyBorder="1" applyFont="1" applyNumberFormat="1">
      <alignment horizontal="right" vertical="center"/>
    </xf>
    <xf borderId="0" fillId="0" fontId="2" numFmtId="0" xfId="0" applyFont="1"/>
    <xf borderId="0" fillId="0" fontId="6" numFmtId="0" xfId="0" applyAlignment="1" applyFont="1">
      <alignment horizontal="left" vertical="center"/>
    </xf>
    <xf borderId="0" fillId="0" fontId="8" numFmtId="1" xfId="0" applyAlignment="1" applyFont="1" applyNumberFormat="1">
      <alignment horizontal="right"/>
    </xf>
    <xf borderId="0" fillId="0" fontId="8" numFmtId="165" xfId="0" applyFont="1" applyNumberFormat="1"/>
    <xf borderId="0" fillId="0" fontId="8" numFmtId="165" xfId="0" applyAlignment="1" applyFont="1" applyNumberFormat="1">
      <alignment horizontal="center" vertical="center"/>
    </xf>
    <xf borderId="0" fillId="0" fontId="8" numFmtId="165" xfId="0" applyAlignment="1" applyFont="1" applyNumberFormat="1">
      <alignment horizontal="right" vertical="center"/>
    </xf>
    <xf borderId="0" fillId="0" fontId="2" numFmtId="1" xfId="0" applyAlignment="1" applyFont="1" applyNumberFormat="1">
      <alignment horizontal="right"/>
    </xf>
    <xf borderId="0" fillId="0" fontId="3" numFmtId="0" xfId="0" applyAlignment="1" applyFont="1">
      <alignment horizontal="left"/>
    </xf>
    <xf borderId="0" fillId="0" fontId="3" numFmtId="0" xfId="0" applyAlignment="1" applyFont="1">
      <alignment horizontal="center"/>
    </xf>
    <xf borderId="0" fillId="0" fontId="2" numFmtId="0" xfId="0" applyAlignment="1" applyFont="1">
      <alignment horizontal="right"/>
    </xf>
    <xf borderId="0" fillId="0" fontId="9" numFmtId="0" xfId="0" applyAlignment="1" applyFont="1">
      <alignment horizontal="left"/>
    </xf>
    <xf borderId="0" fillId="0" fontId="9" numFmtId="0" xfId="0" applyAlignment="1" applyFont="1">
      <alignment horizontal="center"/>
    </xf>
    <xf borderId="0" fillId="0" fontId="2" numFmtId="167" xfId="0" applyFont="1" applyNumberFormat="1"/>
    <xf borderId="0" fillId="0" fontId="3" numFmtId="165" xfId="0" applyAlignment="1" applyFont="1" applyNumberFormat="1">
      <alignment horizontal="right" readingOrder="0" vertical="center"/>
    </xf>
    <xf borderId="0" fillId="0" fontId="2" numFmtId="165" xfId="0" applyAlignment="1" applyFont="1" applyNumberFormat="1">
      <alignment horizontal="right" readingOrder="0" vertical="center"/>
    </xf>
    <xf borderId="0" fillId="0" fontId="2" numFmtId="167" xfId="0" applyAlignment="1" applyFont="1" applyNumberFormat="1">
      <alignment readingOrder="0"/>
    </xf>
    <xf borderId="0" fillId="0" fontId="2" numFmtId="165" xfId="0" applyAlignment="1" applyFont="1" applyNumberFormat="1">
      <alignment horizontal="left"/>
    </xf>
    <xf borderId="0" fillId="0" fontId="2" numFmtId="165" xfId="0" applyAlignment="1" applyFont="1" applyNumberFormat="1">
      <alignment horizontal="left" readingOrder="0"/>
    </xf>
    <xf borderId="0" fillId="0" fontId="3" numFmtId="165" xfId="0" applyAlignment="1" applyFont="1" applyNumberFormat="1">
      <alignment horizontal="left"/>
    </xf>
    <xf borderId="1" fillId="0" fontId="2" numFmtId="1" xfId="0" applyAlignment="1" applyBorder="1" applyFont="1" applyNumberFormat="1">
      <alignment horizontal="center"/>
    </xf>
    <xf borderId="2" fillId="0" fontId="10" numFmtId="0" xfId="0" applyBorder="1" applyFont="1"/>
    <xf borderId="0" fillId="0" fontId="8" numFmtId="0" xfId="0" applyFont="1"/>
    <xf borderId="0" fillId="0" fontId="11" numFmtId="0" xfId="0" applyAlignment="1" applyFont="1">
      <alignment horizontal="center" vertical="center"/>
    </xf>
    <xf borderId="0" fillId="0" fontId="8" numFmtId="3" xfId="0" applyAlignment="1" applyFont="1" applyNumberFormat="1">
      <alignment horizontal="right" vertical="center"/>
    </xf>
    <xf borderId="0" fillId="0" fontId="11" numFmtId="164" xfId="0" applyAlignment="1" applyFont="1" applyNumberFormat="1">
      <alignment horizontal="right" vertical="center"/>
    </xf>
    <xf borderId="0" fillId="0" fontId="12" numFmtId="164" xfId="0" applyAlignment="1" applyFont="1" applyNumberFormat="1">
      <alignment horizontal="right" vertical="center"/>
    </xf>
    <xf borderId="0" fillId="0" fontId="12" numFmtId="0" xfId="0" applyAlignment="1" applyFont="1">
      <alignment horizontal="right" vertical="center"/>
    </xf>
    <xf borderId="0" fillId="0" fontId="3" numFmtId="49" xfId="0" applyAlignment="1" applyFont="1" applyNumberFormat="1">
      <alignment horizontal="left"/>
    </xf>
    <xf borderId="0" fillId="0" fontId="13" numFmtId="167" xfId="0" applyFont="1" applyNumberFormat="1"/>
    <xf borderId="0" fillId="0" fontId="13" numFmtId="165" xfId="0" applyAlignment="1" applyFont="1" applyNumberFormat="1">
      <alignment readingOrder="0"/>
    </xf>
    <xf borderId="0" fillId="0" fontId="13" numFmtId="167" xfId="0" applyAlignment="1" applyFont="1" applyNumberFormat="1">
      <alignment readingOrder="0"/>
    </xf>
    <xf borderId="1" fillId="0" fontId="1" numFmtId="1" xfId="0" applyAlignment="1" applyBorder="1" applyFont="1" applyNumberFormat="1">
      <alignment horizontal="right"/>
    </xf>
    <xf borderId="2" fillId="0" fontId="13" numFmtId="165" xfId="0" applyBorder="1" applyFont="1" applyNumberFormat="1"/>
    <xf borderId="2" fillId="0" fontId="3" numFmtId="165" xfId="0" applyAlignment="1" applyBorder="1" applyFont="1" applyNumberFormat="1">
      <alignment horizontal="center" vertical="center"/>
    </xf>
    <xf borderId="2" fillId="0" fontId="3" numFmtId="165" xfId="0" applyAlignment="1" applyBorder="1" applyFont="1" applyNumberFormat="1">
      <alignment horizontal="right" vertical="center"/>
    </xf>
    <xf borderId="0" fillId="0" fontId="2" numFmtId="165" xfId="0" applyAlignment="1" applyFont="1" applyNumberFormat="1">
      <alignment readingOrder="0"/>
    </xf>
    <xf borderId="0" fillId="0" fontId="3" numFmtId="168" xfId="0" applyFont="1" applyNumberFormat="1"/>
    <xf borderId="0" fillId="0" fontId="3" numFmtId="168" xfId="0" applyAlignment="1" applyFont="1" applyNumberFormat="1">
      <alignment horizontal="center" vertical="center"/>
    </xf>
    <xf borderId="0" fillId="0" fontId="2" numFmtId="168" xfId="0" applyAlignment="1" applyFont="1" applyNumberFormat="1">
      <alignment horizontal="right" vertical="center"/>
    </xf>
    <xf borderId="0" fillId="0" fontId="3" numFmtId="168" xfId="0" applyAlignment="1" applyFont="1" applyNumberFormat="1">
      <alignment horizontal="right" vertical="center"/>
    </xf>
    <xf borderId="0" fillId="0" fontId="1" numFmtId="168" xfId="0" applyAlignment="1" applyFont="1" applyNumberFormat="1">
      <alignment horizontal="right" vertical="center"/>
    </xf>
    <xf borderId="0" fillId="0" fontId="2" numFmtId="3" xfId="0" applyAlignment="1" applyFont="1" applyNumberFormat="1">
      <alignment horizontal="right" readingOrder="0" vertical="center"/>
    </xf>
    <xf borderId="0" fillId="0" fontId="3" numFmtId="169" xfId="0" applyAlignment="1" applyFont="1" applyNumberFormat="1">
      <alignment horizontal="right" vertical="center"/>
    </xf>
    <xf borderId="2" fillId="0" fontId="2" numFmtId="1" xfId="0" applyAlignment="1" applyBorder="1" applyFont="1" applyNumberFormat="1">
      <alignment horizontal="center"/>
    </xf>
    <xf borderId="2" fillId="0" fontId="2" numFmtId="165" xfId="0" applyAlignment="1" applyBorder="1" applyFont="1" applyNumberFormat="1">
      <alignment horizontal="center"/>
    </xf>
    <xf borderId="0" fillId="0" fontId="1" numFmtId="168" xfId="0" applyAlignment="1" applyFont="1" applyNumberFormat="1">
      <alignment horizontal="left"/>
    </xf>
    <xf borderId="0" fillId="0" fontId="1" numFmtId="168" xfId="0" applyAlignment="1" applyFont="1" applyNumberFormat="1">
      <alignment horizontal="center"/>
    </xf>
    <xf borderId="0" fillId="0" fontId="1" numFmtId="168" xfId="0" applyFont="1" applyNumberFormat="1"/>
    <xf borderId="0" fillId="0" fontId="1" numFmtId="0" xfId="0" applyAlignment="1" applyFont="1">
      <alignment horizontal="left"/>
    </xf>
    <xf borderId="0" fillId="0" fontId="1" numFmtId="0" xfId="0" applyAlignment="1" applyFont="1">
      <alignment horizontal="center"/>
    </xf>
    <xf borderId="0" fillId="0" fontId="1" numFmtId="3" xfId="0" applyAlignment="1" applyFont="1" applyNumberFormat="1">
      <alignment horizontal="right" vertical="center"/>
    </xf>
    <xf borderId="0" fillId="0" fontId="1" numFmtId="167" xfId="0" applyAlignment="1" applyFont="1" applyNumberFormat="1">
      <alignment horizontal="right" vertical="center"/>
    </xf>
    <xf borderId="1" fillId="0" fontId="2" numFmtId="165" xfId="0" applyAlignment="1" applyBorder="1" applyFont="1" applyNumberFormat="1">
      <alignment horizontal="center"/>
    </xf>
    <xf borderId="0" fillId="0" fontId="13" numFmtId="0" xfId="0" applyFont="1"/>
    <xf borderId="0" fillId="0" fontId="2" numFmtId="49" xfId="0" applyAlignment="1" applyFont="1" applyNumberFormat="1">
      <alignment horizontal="left"/>
    </xf>
    <xf borderId="0" fillId="0" fontId="2" numFmtId="0" xfId="0" applyAlignment="1" applyFont="1">
      <alignment horizontal="center" vertical="center"/>
    </xf>
    <xf borderId="0" fillId="0" fontId="2" numFmtId="49" xfId="0" applyFont="1" applyNumberFormat="1"/>
    <xf borderId="0" fillId="0" fontId="2" numFmtId="167" xfId="0" applyAlignment="1" applyFont="1" applyNumberFormat="1">
      <alignment horizontal="right" vertical="center"/>
    </xf>
    <xf borderId="0" fillId="0" fontId="2" numFmtId="49" xfId="0" applyAlignment="1" applyFont="1" applyNumberFormat="1">
      <alignment readingOrder="0"/>
    </xf>
    <xf borderId="0" fillId="0" fontId="3" numFmtId="49" xfId="0" applyFont="1" applyNumberFormat="1"/>
    <xf borderId="0" fillId="0" fontId="2" numFmtId="168" xfId="0" applyFont="1" applyNumberFormat="1"/>
    <xf borderId="0" fillId="0" fontId="8" numFmtId="165" xfId="0" applyAlignment="1" applyFont="1" applyNumberFormat="1">
      <alignment horizontal="left"/>
    </xf>
    <xf borderId="0" fillId="0" fontId="5" numFmtId="1" xfId="0" applyAlignment="1" applyFont="1" applyNumberFormat="1">
      <alignment horizontal="right"/>
    </xf>
    <xf borderId="0" fillId="0" fontId="5" numFmtId="165" xfId="0" applyAlignment="1" applyFont="1" applyNumberFormat="1">
      <alignment horizontal="left"/>
    </xf>
    <xf borderId="0" fillId="0" fontId="5" numFmtId="165" xfId="0" applyAlignment="1" applyFont="1" applyNumberFormat="1">
      <alignment horizontal="center" vertical="center"/>
    </xf>
    <xf borderId="0" fillId="0" fontId="5" numFmtId="165" xfId="0" applyAlignment="1" applyFont="1" applyNumberFormat="1">
      <alignment horizontal="right" vertical="center"/>
    </xf>
    <xf borderId="0" fillId="0" fontId="2" numFmtId="49" xfId="0" applyAlignment="1" applyFont="1" applyNumberFormat="1">
      <alignment horizontal="center" vertical="center"/>
    </xf>
    <xf borderId="0" fillId="0" fontId="2" numFmtId="164" xfId="0" applyAlignment="1" applyFont="1" applyNumberFormat="1">
      <alignment horizontal="center" vertical="center"/>
    </xf>
    <xf borderId="0" fillId="0" fontId="2" numFmtId="164" xfId="0" applyAlignment="1" applyFont="1" applyNumberFormat="1">
      <alignment horizontal="right" vertical="center"/>
    </xf>
    <xf borderId="0" fillId="0" fontId="2" numFmtId="0" xfId="0" applyAlignment="1" applyFont="1">
      <alignment horizontal="right" vertical="center"/>
    </xf>
    <xf borderId="1" fillId="0" fontId="2" numFmtId="165" xfId="0" applyAlignment="1" applyBorder="1" applyFont="1" applyNumberFormat="1">
      <alignment horizontal="center" vertical="center"/>
    </xf>
    <xf borderId="0" fillId="0" fontId="14" numFmtId="1" xfId="0" applyAlignment="1" applyFont="1" applyNumberFormat="1">
      <alignment horizontal="right"/>
    </xf>
    <xf borderId="0" fillId="0" fontId="14" numFmtId="165" xfId="0" applyFont="1" applyNumberFormat="1"/>
    <xf borderId="0" fillId="0" fontId="14" numFmtId="165" xfId="0" applyAlignment="1" applyFont="1" applyNumberFormat="1">
      <alignment horizontal="center" vertical="center"/>
    </xf>
    <xf borderId="0" fillId="0" fontId="14" numFmtId="165" xfId="0" applyAlignment="1" applyFont="1" applyNumberFormat="1">
      <alignment horizontal="right" vertical="center"/>
    </xf>
    <xf borderId="0" fillId="0" fontId="15" numFmtId="165" xfId="0" applyAlignment="1" applyFont="1" applyNumberFormat="1">
      <alignment horizontal="center" vertical="center"/>
    </xf>
    <xf borderId="0" fillId="0" fontId="15" numFmtId="165" xfId="0" applyAlignment="1" applyFont="1" applyNumberFormat="1">
      <alignment horizontal="right" vertical="center"/>
    </xf>
    <xf borderId="0" fillId="0" fontId="16" numFmtId="165" xfId="0" applyAlignment="1" applyFont="1" applyNumberFormat="1">
      <alignment horizontal="right" vertical="center"/>
    </xf>
    <xf borderId="0" fillId="0" fontId="1" numFmtId="165" xfId="0" applyFont="1" applyNumberFormat="1"/>
    <xf borderId="0" fillId="0" fontId="13" numFmtId="165" xfId="0" applyAlignment="1" applyFont="1" applyNumberFormat="1">
      <alignment horizontal="center" vertical="center"/>
    </xf>
    <xf borderId="2" fillId="0" fontId="1" numFmtId="164" xfId="0" applyAlignment="1" applyBorder="1" applyFont="1" applyNumberFormat="1">
      <alignment horizontal="right"/>
    </xf>
    <xf borderId="2" fillId="0" fontId="2" numFmtId="164" xfId="0" applyBorder="1" applyFont="1" applyNumberFormat="1"/>
    <xf borderId="2" fillId="0" fontId="2" numFmtId="164" xfId="0" applyAlignment="1" applyBorder="1" applyFont="1" applyNumberFormat="1">
      <alignment horizontal="center" vertical="center"/>
    </xf>
    <xf borderId="2" fillId="0" fontId="2" numFmtId="164" xfId="0" applyAlignment="1" applyBorder="1" applyFont="1" applyNumberFormat="1">
      <alignment horizontal="right" vertical="center"/>
    </xf>
    <xf borderId="2" fillId="0" fontId="1" numFmtId="164" xfId="0" applyAlignment="1" applyBorder="1" applyFont="1" applyNumberFormat="1">
      <alignment horizontal="center" vertical="center"/>
    </xf>
    <xf borderId="2" fillId="0" fontId="3" numFmtId="164" xfId="0" applyAlignment="1" applyBorder="1" applyFont="1" applyNumberFormat="1">
      <alignment horizontal="right" vertical="center"/>
    </xf>
    <xf borderId="2" fillId="0" fontId="1" numFmtId="164" xfId="0" applyAlignment="1" applyBorder="1" applyFont="1" applyNumberFormat="1">
      <alignment horizontal="right" vertical="center"/>
    </xf>
    <xf borderId="0" fillId="0" fontId="1" numFmtId="164" xfId="0" applyAlignment="1" applyFont="1" applyNumberFormat="1">
      <alignment horizontal="right"/>
    </xf>
    <xf borderId="0" fillId="0" fontId="2" numFmtId="164" xfId="0" applyFont="1" applyNumberFormat="1"/>
    <xf borderId="0" fillId="0" fontId="1" numFmtId="164" xfId="0" applyAlignment="1" applyFont="1" applyNumberFormat="1">
      <alignment horizontal="center" vertical="center"/>
    </xf>
    <xf borderId="0" fillId="0" fontId="16" numFmtId="164" xfId="0" applyAlignment="1" applyFont="1" applyNumberFormat="1">
      <alignment horizontal="right"/>
    </xf>
    <xf borderId="0" fillId="0" fontId="14" numFmtId="164" xfId="0" applyFont="1" applyNumberFormat="1"/>
    <xf borderId="0" fillId="0" fontId="14" numFmtId="164" xfId="0" applyAlignment="1" applyFont="1" applyNumberFormat="1">
      <alignment horizontal="center" vertical="center"/>
    </xf>
    <xf borderId="0" fillId="0" fontId="14" numFmtId="164" xfId="0" applyAlignment="1" applyFont="1" applyNumberFormat="1">
      <alignment horizontal="right" vertical="center"/>
    </xf>
    <xf borderId="0" fillId="0" fontId="16" numFmtId="164" xfId="0" applyAlignment="1" applyFont="1" applyNumberFormat="1">
      <alignment horizontal="center" vertical="center"/>
    </xf>
    <xf borderId="0" fillId="0" fontId="15" numFmtId="164" xfId="0" applyAlignment="1" applyFont="1" applyNumberFormat="1">
      <alignment horizontal="right" vertical="center"/>
    </xf>
    <xf borderId="0" fillId="0" fontId="16" numFmtId="164" xfId="0" applyAlignment="1" applyFont="1" applyNumberFormat="1">
      <alignment horizontal="right" vertical="center"/>
    </xf>
    <xf borderId="0" fillId="0" fontId="17" numFmtId="1" xfId="0" applyAlignment="1" applyFont="1" applyNumberFormat="1">
      <alignment horizontal="right"/>
    </xf>
    <xf borderId="0" fillId="0" fontId="2" numFmtId="167" xfId="0" applyAlignment="1" applyFont="1" applyNumberFormat="1">
      <alignment horizontal="center" vertical="center"/>
    </xf>
    <xf borderId="0" fillId="0" fontId="2" numFmtId="3" xfId="0" applyAlignment="1" applyFont="1" applyNumberFormat="1">
      <alignment horizontal="left"/>
    </xf>
    <xf borderId="0" fillId="0" fontId="1" numFmtId="167" xfId="0" applyFont="1" applyNumberFormat="1"/>
    <xf borderId="0" fillId="0" fontId="18" numFmtId="0" xfId="0" applyAlignment="1" applyFont="1">
      <alignment horizontal="right" vertical="center"/>
    </xf>
    <xf borderId="0" fillId="0" fontId="17" numFmtId="0" xfId="0" applyFont="1"/>
    <xf borderId="0" fillId="0" fontId="17" numFmtId="0" xfId="0" applyAlignment="1" applyFont="1">
      <alignment horizontal="center"/>
    </xf>
    <xf borderId="0" fillId="0" fontId="19" numFmtId="3" xfId="0" applyAlignment="1" applyFont="1" applyNumberFormat="1">
      <alignment horizontal="right"/>
    </xf>
    <xf borderId="0" fillId="0" fontId="17" numFmtId="167" xfId="0" applyFont="1" applyNumberFormat="1"/>
    <xf borderId="0" fillId="0" fontId="18" numFmtId="167" xfId="0" applyAlignment="1" applyFont="1" applyNumberFormat="1">
      <alignment horizontal="right" vertical="center"/>
    </xf>
    <xf borderId="0" fillId="0" fontId="5" numFmtId="168" xfId="0" applyFont="1" applyNumberFormat="1"/>
    <xf borderId="0" fillId="0" fontId="1" numFmtId="9" xfId="0" applyFont="1" applyNumberFormat="1"/>
    <xf borderId="0" fillId="0" fontId="2" numFmtId="3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xSplit="5.0" ySplit="6.0" topLeftCell="F7" activePane="bottomRight" state="frozen"/>
      <selection activeCell="F1" sqref="F1" pane="topRight"/>
      <selection activeCell="A7" sqref="A7" pane="bottomLeft"/>
      <selection activeCell="F7" sqref="F7" pane="bottomRight"/>
    </sheetView>
  </sheetViews>
  <sheetFormatPr customHeight="1" defaultColWidth="14.43" defaultRowHeight="15.0"/>
  <cols>
    <col customWidth="1" min="1" max="1" width="6.43"/>
    <col customWidth="1" min="2" max="2" width="37.0"/>
    <col customWidth="1" min="3" max="3" width="9.43"/>
    <col customWidth="1" min="4" max="4" width="11.86"/>
    <col customWidth="1" min="5" max="5" width="2.14"/>
    <col customWidth="1" min="6" max="6" width="16.43"/>
    <col customWidth="1" min="7" max="41" width="10.0"/>
    <col customWidth="1" min="42" max="51" width="8.86"/>
  </cols>
  <sheetData>
    <row r="1" ht="9.75" customHeight="1">
      <c r="A1" s="1"/>
      <c r="B1" s="2"/>
      <c r="C1" s="3"/>
      <c r="D1" s="4"/>
      <c r="E1" s="3"/>
      <c r="F1" s="5" t="s">
        <v>0</v>
      </c>
      <c r="G1" s="5" t="s">
        <v>1</v>
      </c>
      <c r="H1" s="5" t="s">
        <v>2</v>
      </c>
      <c r="I1" s="5" t="s">
        <v>3</v>
      </c>
      <c r="J1" s="5" t="s">
        <v>4</v>
      </c>
      <c r="K1" s="5" t="s">
        <v>5</v>
      </c>
      <c r="L1" s="5" t="s">
        <v>6</v>
      </c>
      <c r="M1" s="5" t="s">
        <v>7</v>
      </c>
      <c r="N1" s="5" t="s">
        <v>8</v>
      </c>
      <c r="O1" s="5" t="s">
        <v>9</v>
      </c>
      <c r="P1" s="5" t="s">
        <v>10</v>
      </c>
      <c r="Q1" s="5" t="s">
        <v>11</v>
      </c>
      <c r="R1" s="5" t="s">
        <v>12</v>
      </c>
      <c r="S1" s="5" t="s">
        <v>13</v>
      </c>
      <c r="T1" s="5" t="s">
        <v>14</v>
      </c>
      <c r="U1" s="5" t="s">
        <v>15</v>
      </c>
      <c r="V1" s="5" t="s">
        <v>16</v>
      </c>
      <c r="W1" s="5" t="s">
        <v>17</v>
      </c>
      <c r="X1" s="5" t="s">
        <v>18</v>
      </c>
      <c r="Y1" s="5" t="s">
        <v>19</v>
      </c>
      <c r="Z1" s="5" t="s">
        <v>20</v>
      </c>
      <c r="AA1" s="5" t="s">
        <v>21</v>
      </c>
      <c r="AB1" s="5" t="s">
        <v>22</v>
      </c>
      <c r="AC1" s="5" t="s">
        <v>23</v>
      </c>
      <c r="AD1" s="5" t="s">
        <v>24</v>
      </c>
      <c r="AE1" s="5" t="s">
        <v>25</v>
      </c>
      <c r="AF1" s="5" t="s">
        <v>26</v>
      </c>
      <c r="AG1" s="5" t="s">
        <v>27</v>
      </c>
      <c r="AH1" s="5" t="s">
        <v>28</v>
      </c>
      <c r="AI1" s="5" t="s">
        <v>29</v>
      </c>
      <c r="AJ1" s="5" t="s">
        <v>30</v>
      </c>
      <c r="AK1" s="5" t="s">
        <v>31</v>
      </c>
      <c r="AL1" s="5" t="s">
        <v>32</v>
      </c>
      <c r="AM1" s="5" t="s">
        <v>33</v>
      </c>
      <c r="AN1" s="5" t="s">
        <v>34</v>
      </c>
      <c r="AO1" s="5" t="s">
        <v>35</v>
      </c>
      <c r="AP1" s="6"/>
      <c r="AQ1" s="6"/>
      <c r="AR1" s="6"/>
      <c r="AS1" s="6"/>
      <c r="AT1" s="6"/>
      <c r="AU1" s="6"/>
      <c r="AV1" s="6"/>
      <c r="AW1" s="6"/>
      <c r="AX1" s="6"/>
      <c r="AY1" s="6"/>
    </row>
    <row r="2" ht="9.75" customHeight="1">
      <c r="A2" s="7"/>
      <c r="B2" s="8" t="s">
        <v>36</v>
      </c>
      <c r="C2" s="9"/>
      <c r="D2" s="4"/>
      <c r="E2" s="9"/>
      <c r="F2" s="10">
        <v>1.0</v>
      </c>
      <c r="G2" s="11">
        <f t="shared" ref="G2:AO2" si="1">F2+1</f>
        <v>2</v>
      </c>
      <c r="H2" s="11">
        <f t="shared" si="1"/>
        <v>3</v>
      </c>
      <c r="I2" s="11">
        <f t="shared" si="1"/>
        <v>4</v>
      </c>
      <c r="J2" s="11">
        <f t="shared" si="1"/>
        <v>5</v>
      </c>
      <c r="K2" s="11">
        <f t="shared" si="1"/>
        <v>6</v>
      </c>
      <c r="L2" s="11">
        <f t="shared" si="1"/>
        <v>7</v>
      </c>
      <c r="M2" s="11">
        <f t="shared" si="1"/>
        <v>8</v>
      </c>
      <c r="N2" s="11">
        <f t="shared" si="1"/>
        <v>9</v>
      </c>
      <c r="O2" s="11">
        <f t="shared" si="1"/>
        <v>10</v>
      </c>
      <c r="P2" s="11">
        <f t="shared" si="1"/>
        <v>11</v>
      </c>
      <c r="Q2" s="11">
        <f t="shared" si="1"/>
        <v>12</v>
      </c>
      <c r="R2" s="11">
        <f t="shared" si="1"/>
        <v>13</v>
      </c>
      <c r="S2" s="11">
        <f t="shared" si="1"/>
        <v>14</v>
      </c>
      <c r="T2" s="11">
        <f t="shared" si="1"/>
        <v>15</v>
      </c>
      <c r="U2" s="11">
        <f t="shared" si="1"/>
        <v>16</v>
      </c>
      <c r="V2" s="11">
        <f t="shared" si="1"/>
        <v>17</v>
      </c>
      <c r="W2" s="11">
        <f t="shared" si="1"/>
        <v>18</v>
      </c>
      <c r="X2" s="11">
        <f t="shared" si="1"/>
        <v>19</v>
      </c>
      <c r="Y2" s="11">
        <f t="shared" si="1"/>
        <v>20</v>
      </c>
      <c r="Z2" s="11">
        <f t="shared" si="1"/>
        <v>21</v>
      </c>
      <c r="AA2" s="11">
        <f t="shared" si="1"/>
        <v>22</v>
      </c>
      <c r="AB2" s="11">
        <f t="shared" si="1"/>
        <v>23</v>
      </c>
      <c r="AC2" s="11">
        <f t="shared" si="1"/>
        <v>24</v>
      </c>
      <c r="AD2" s="11">
        <f t="shared" si="1"/>
        <v>25</v>
      </c>
      <c r="AE2" s="11">
        <f t="shared" si="1"/>
        <v>26</v>
      </c>
      <c r="AF2" s="11">
        <f t="shared" si="1"/>
        <v>27</v>
      </c>
      <c r="AG2" s="11">
        <f t="shared" si="1"/>
        <v>28</v>
      </c>
      <c r="AH2" s="11">
        <f t="shared" si="1"/>
        <v>29</v>
      </c>
      <c r="AI2" s="11">
        <f t="shared" si="1"/>
        <v>30</v>
      </c>
      <c r="AJ2" s="11">
        <f t="shared" si="1"/>
        <v>31</v>
      </c>
      <c r="AK2" s="11">
        <f t="shared" si="1"/>
        <v>32</v>
      </c>
      <c r="AL2" s="11">
        <f t="shared" si="1"/>
        <v>33</v>
      </c>
      <c r="AM2" s="11">
        <f t="shared" si="1"/>
        <v>34</v>
      </c>
      <c r="AN2" s="11">
        <f t="shared" si="1"/>
        <v>35</v>
      </c>
      <c r="AO2" s="11">
        <f t="shared" si="1"/>
        <v>36</v>
      </c>
      <c r="AP2" s="12"/>
      <c r="AQ2" s="12"/>
      <c r="AR2" s="12"/>
      <c r="AS2" s="12"/>
      <c r="AT2" s="12"/>
      <c r="AU2" s="12"/>
      <c r="AV2" s="12"/>
      <c r="AW2" s="12"/>
      <c r="AX2" s="12"/>
      <c r="AY2" s="12"/>
    </row>
    <row r="3" ht="9.75" customHeight="1">
      <c r="A3" s="1"/>
      <c r="B3" s="8" t="s">
        <v>37</v>
      </c>
      <c r="C3" s="9"/>
      <c r="D3" s="4"/>
      <c r="E3" s="13"/>
      <c r="F3" s="10">
        <v>21.0</v>
      </c>
      <c r="G3" s="10">
        <v>49.0</v>
      </c>
      <c r="H3" s="10">
        <v>77.0</v>
      </c>
      <c r="I3" s="10">
        <v>100.0</v>
      </c>
      <c r="J3" s="10">
        <v>100.0</v>
      </c>
      <c r="K3" s="10">
        <v>100.0</v>
      </c>
      <c r="L3" s="10">
        <v>100.0</v>
      </c>
      <c r="M3" s="10">
        <v>100.0</v>
      </c>
      <c r="N3" s="10">
        <v>100.0</v>
      </c>
      <c r="O3" s="10">
        <v>100.0</v>
      </c>
      <c r="P3" s="10">
        <v>100.0</v>
      </c>
      <c r="Q3" s="10">
        <v>100.0</v>
      </c>
      <c r="R3" s="10">
        <v>100.0</v>
      </c>
      <c r="S3" s="10">
        <v>100.0</v>
      </c>
      <c r="T3" s="10">
        <v>100.0</v>
      </c>
      <c r="U3" s="10">
        <v>100.0</v>
      </c>
      <c r="V3" s="10">
        <v>100.0</v>
      </c>
      <c r="W3" s="10">
        <v>100.0</v>
      </c>
      <c r="X3" s="10">
        <v>100.0</v>
      </c>
      <c r="Y3" s="10">
        <v>100.0</v>
      </c>
      <c r="Z3" s="10">
        <v>100.0</v>
      </c>
      <c r="AA3" s="10">
        <v>100.0</v>
      </c>
      <c r="AB3" s="10">
        <v>100.0</v>
      </c>
      <c r="AC3" s="10">
        <v>100.0</v>
      </c>
      <c r="AD3" s="10">
        <v>100.0</v>
      </c>
      <c r="AE3" s="10">
        <v>100.0</v>
      </c>
      <c r="AF3" s="10">
        <v>100.0</v>
      </c>
      <c r="AG3" s="10">
        <v>100.0</v>
      </c>
      <c r="AH3" s="10">
        <v>100.0</v>
      </c>
      <c r="AI3" s="10">
        <v>100.0</v>
      </c>
      <c r="AJ3" s="10">
        <v>100.0</v>
      </c>
      <c r="AK3" s="10">
        <v>100.0</v>
      </c>
      <c r="AL3" s="10">
        <v>100.0</v>
      </c>
      <c r="AM3" s="10">
        <v>100.0</v>
      </c>
      <c r="AN3" s="10">
        <v>100.0</v>
      </c>
      <c r="AO3" s="10">
        <v>100.0</v>
      </c>
      <c r="AP3" s="6"/>
      <c r="AQ3" s="6"/>
      <c r="AR3" s="6"/>
      <c r="AS3" s="6"/>
      <c r="AT3" s="6"/>
      <c r="AU3" s="6"/>
      <c r="AV3" s="6"/>
      <c r="AW3" s="6"/>
      <c r="AX3" s="6"/>
      <c r="AY3" s="6"/>
    </row>
    <row r="4" ht="9.75" customHeight="1">
      <c r="A4" s="1"/>
      <c r="B4" s="8"/>
      <c r="C4" s="9"/>
      <c r="D4" s="4"/>
      <c r="E4" s="14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5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ht="9.75" customHeight="1">
      <c r="A5" s="1"/>
      <c r="B5" s="8"/>
      <c r="C5" s="9"/>
      <c r="D5" s="4"/>
      <c r="E5" s="14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5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ht="9.75" customHeight="1">
      <c r="A6" s="1"/>
      <c r="B6" s="8"/>
      <c r="C6" s="14" t="s">
        <v>38</v>
      </c>
      <c r="D6" s="16" t="s">
        <v>39</v>
      </c>
      <c r="E6" s="14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5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ht="9.75" customHeight="1">
      <c r="A7" s="1"/>
      <c r="B7" s="8"/>
      <c r="C7" s="14"/>
      <c r="D7" s="16"/>
      <c r="E7" s="14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5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ht="9.75" customHeight="1">
      <c r="A8" s="1"/>
      <c r="B8" s="17" t="s">
        <v>40</v>
      </c>
      <c r="C8" s="18"/>
      <c r="D8" s="16"/>
      <c r="E8" s="14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5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ht="9.75" customHeight="1">
      <c r="A9" s="1"/>
      <c r="B9" s="19" t="s">
        <v>41</v>
      </c>
      <c r="C9" s="20" t="s">
        <v>42</v>
      </c>
      <c r="D9" s="21"/>
      <c r="E9" s="14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5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ht="9.75" customHeight="1">
      <c r="A10" s="1"/>
      <c r="B10" s="19" t="s">
        <v>43</v>
      </c>
      <c r="C10" s="20" t="s">
        <v>44</v>
      </c>
      <c r="D10" s="21"/>
      <c r="E10" s="14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5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ht="9.75" customHeight="1">
      <c r="A11" s="1"/>
      <c r="B11" s="19" t="s">
        <v>45</v>
      </c>
      <c r="C11" s="20" t="s">
        <v>46</v>
      </c>
      <c r="D11" s="16"/>
      <c r="E11" s="14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5"/>
      <c r="AP11" s="6"/>
      <c r="AQ11" s="6"/>
      <c r="AR11" s="6"/>
      <c r="AS11" s="6"/>
      <c r="AT11" s="6"/>
      <c r="AU11" s="6"/>
      <c r="AV11" s="6"/>
      <c r="AW11" s="6"/>
      <c r="AX11" s="6"/>
      <c r="AY11" s="6"/>
    </row>
    <row r="12" ht="9.75" customHeight="1">
      <c r="A12" s="1"/>
      <c r="B12" s="19" t="s">
        <v>47</v>
      </c>
      <c r="C12" s="20" t="s">
        <v>48</v>
      </c>
      <c r="D12" s="16">
        <v>75.0</v>
      </c>
      <c r="E12" s="14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5"/>
      <c r="AP12" s="6"/>
      <c r="AQ12" s="6"/>
      <c r="AR12" s="6"/>
      <c r="AS12" s="6"/>
      <c r="AT12" s="6"/>
      <c r="AU12" s="6"/>
      <c r="AV12" s="6"/>
      <c r="AW12" s="6"/>
      <c r="AX12" s="6"/>
      <c r="AY12" s="6"/>
    </row>
    <row r="13" ht="9.75" customHeight="1">
      <c r="A13" s="1"/>
      <c r="B13" s="19" t="s">
        <v>49</v>
      </c>
      <c r="C13" s="20" t="s">
        <v>50</v>
      </c>
      <c r="D13" s="16"/>
      <c r="E13" s="14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5"/>
      <c r="AP13" s="6"/>
      <c r="AQ13" s="6"/>
      <c r="AR13" s="6"/>
      <c r="AS13" s="6"/>
      <c r="AT13" s="6"/>
      <c r="AU13" s="6"/>
      <c r="AV13" s="6"/>
      <c r="AW13" s="6"/>
      <c r="AX13" s="6"/>
      <c r="AY13" s="6"/>
    </row>
    <row r="14" ht="9.75" customHeight="1">
      <c r="A14" s="1"/>
      <c r="B14" s="19" t="s">
        <v>51</v>
      </c>
      <c r="C14" s="20" t="s">
        <v>44</v>
      </c>
      <c r="D14" s="16"/>
      <c r="E14" s="14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5"/>
      <c r="AP14" s="6"/>
      <c r="AQ14" s="6"/>
      <c r="AR14" s="6"/>
      <c r="AS14" s="6"/>
      <c r="AT14" s="6"/>
      <c r="AU14" s="6"/>
      <c r="AV14" s="6"/>
      <c r="AW14" s="6"/>
      <c r="AX14" s="6"/>
      <c r="AY14" s="6"/>
    </row>
    <row r="15" ht="9.75" customHeight="1">
      <c r="A15" s="1"/>
      <c r="B15" s="19" t="s">
        <v>52</v>
      </c>
      <c r="C15" s="20" t="s">
        <v>42</v>
      </c>
      <c r="D15" s="16"/>
      <c r="E15" s="14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5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ht="9.75" customHeight="1">
      <c r="A16" s="1"/>
      <c r="B16" s="19" t="s">
        <v>53</v>
      </c>
      <c r="C16" s="20" t="s">
        <v>42</v>
      </c>
      <c r="D16" s="16"/>
      <c r="E16" s="14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5"/>
      <c r="AP16" s="6"/>
      <c r="AQ16" s="6"/>
      <c r="AR16" s="6"/>
      <c r="AS16" s="6"/>
      <c r="AT16" s="6"/>
      <c r="AU16" s="6"/>
      <c r="AV16" s="6"/>
      <c r="AW16" s="6"/>
      <c r="AX16" s="6"/>
      <c r="AY16" s="6"/>
    </row>
    <row r="17" ht="9.75" customHeight="1">
      <c r="A17" s="1"/>
      <c r="B17" s="19"/>
      <c r="C17" s="20"/>
      <c r="D17" s="16"/>
      <c r="E17" s="14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5"/>
      <c r="AP17" s="6"/>
      <c r="AQ17" s="6"/>
      <c r="AR17" s="6"/>
      <c r="AS17" s="6"/>
      <c r="AT17" s="6"/>
      <c r="AU17" s="6"/>
      <c r="AV17" s="6"/>
      <c r="AW17" s="6"/>
      <c r="AX17" s="6"/>
      <c r="AY17" s="6"/>
    </row>
    <row r="18" ht="9.75" customHeight="1">
      <c r="A18" s="1"/>
      <c r="B18" s="19" t="s">
        <v>54</v>
      </c>
      <c r="C18" s="20" t="s">
        <v>55</v>
      </c>
      <c r="D18" s="16"/>
      <c r="E18" s="14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5"/>
      <c r="AP18" s="6"/>
      <c r="AQ18" s="6"/>
      <c r="AR18" s="6"/>
      <c r="AS18" s="6"/>
      <c r="AT18" s="6"/>
      <c r="AU18" s="6"/>
      <c r="AV18" s="6"/>
      <c r="AW18" s="6"/>
      <c r="AX18" s="6"/>
      <c r="AY18" s="6"/>
    </row>
    <row r="19" ht="9.75" customHeight="1">
      <c r="A19" s="1"/>
      <c r="B19" s="19" t="s">
        <v>56</v>
      </c>
      <c r="C19" s="20" t="s">
        <v>55</v>
      </c>
      <c r="D19" s="16"/>
      <c r="E19" s="14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5"/>
      <c r="AP19" s="6"/>
      <c r="AQ19" s="6"/>
      <c r="AR19" s="6"/>
      <c r="AS19" s="6"/>
      <c r="AT19" s="6"/>
      <c r="AU19" s="6"/>
      <c r="AV19" s="6"/>
      <c r="AW19" s="6"/>
      <c r="AX19" s="6"/>
      <c r="AY19" s="6"/>
    </row>
    <row r="20" ht="9.75" customHeight="1">
      <c r="A20" s="1"/>
      <c r="B20" s="19"/>
      <c r="C20" s="20"/>
      <c r="D20" s="16"/>
      <c r="E20" s="14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5"/>
      <c r="AP20" s="6"/>
      <c r="AQ20" s="6"/>
      <c r="AR20" s="6"/>
      <c r="AS20" s="6"/>
      <c r="AT20" s="6"/>
      <c r="AU20" s="6"/>
      <c r="AV20" s="6"/>
      <c r="AW20" s="6"/>
      <c r="AX20" s="6"/>
      <c r="AY20" s="6"/>
    </row>
    <row r="21" ht="9.75" customHeight="1">
      <c r="A21" s="22" t="s">
        <v>57</v>
      </c>
      <c r="C21" s="9"/>
      <c r="D21" s="4"/>
      <c r="E21" s="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5"/>
      <c r="AP21" s="6"/>
      <c r="AQ21" s="6"/>
      <c r="AR21" s="6"/>
      <c r="AS21" s="6"/>
      <c r="AT21" s="6"/>
      <c r="AU21" s="6"/>
      <c r="AV21" s="6"/>
      <c r="AW21" s="6"/>
      <c r="AX21" s="6"/>
      <c r="AY21" s="6"/>
    </row>
    <row r="22" ht="13.5" customHeight="1">
      <c r="A22" s="23"/>
      <c r="B22" s="24" t="s">
        <v>58</v>
      </c>
      <c r="C22" s="25" t="s">
        <v>59</v>
      </c>
      <c r="D22" s="26">
        <f>SUM(F22:AO22)</f>
        <v>24818400</v>
      </c>
      <c r="E22" s="25"/>
      <c r="F22" s="26">
        <f t="shared" ref="F22:AO22" si="2">F23*F24*F25</f>
        <v>151200</v>
      </c>
      <c r="G22" s="26">
        <f t="shared" si="2"/>
        <v>352800</v>
      </c>
      <c r="H22" s="26">
        <f t="shared" si="2"/>
        <v>554400</v>
      </c>
      <c r="I22" s="26">
        <f t="shared" si="2"/>
        <v>720000</v>
      </c>
      <c r="J22" s="26">
        <f t="shared" si="2"/>
        <v>720000</v>
      </c>
      <c r="K22" s="26">
        <f t="shared" si="2"/>
        <v>720000</v>
      </c>
      <c r="L22" s="26">
        <f t="shared" si="2"/>
        <v>720000</v>
      </c>
      <c r="M22" s="26">
        <f t="shared" si="2"/>
        <v>720000</v>
      </c>
      <c r="N22" s="26">
        <f t="shared" si="2"/>
        <v>720000</v>
      </c>
      <c r="O22" s="26">
        <f t="shared" si="2"/>
        <v>720000</v>
      </c>
      <c r="P22" s="26">
        <f t="shared" si="2"/>
        <v>720000</v>
      </c>
      <c r="Q22" s="26">
        <f t="shared" si="2"/>
        <v>720000</v>
      </c>
      <c r="R22" s="26">
        <f t="shared" si="2"/>
        <v>720000</v>
      </c>
      <c r="S22" s="26">
        <f t="shared" si="2"/>
        <v>720000</v>
      </c>
      <c r="T22" s="26">
        <f t="shared" si="2"/>
        <v>720000</v>
      </c>
      <c r="U22" s="26">
        <f t="shared" si="2"/>
        <v>720000</v>
      </c>
      <c r="V22" s="26">
        <f t="shared" si="2"/>
        <v>720000</v>
      </c>
      <c r="W22" s="26">
        <f t="shared" si="2"/>
        <v>720000</v>
      </c>
      <c r="X22" s="26">
        <f t="shared" si="2"/>
        <v>720000</v>
      </c>
      <c r="Y22" s="26">
        <f t="shared" si="2"/>
        <v>720000</v>
      </c>
      <c r="Z22" s="26">
        <f t="shared" si="2"/>
        <v>720000</v>
      </c>
      <c r="AA22" s="26">
        <f t="shared" si="2"/>
        <v>720000</v>
      </c>
      <c r="AB22" s="26">
        <f t="shared" si="2"/>
        <v>720000</v>
      </c>
      <c r="AC22" s="26">
        <f t="shared" si="2"/>
        <v>720000</v>
      </c>
      <c r="AD22" s="26">
        <f t="shared" si="2"/>
        <v>720000</v>
      </c>
      <c r="AE22" s="26">
        <f t="shared" si="2"/>
        <v>720000</v>
      </c>
      <c r="AF22" s="26">
        <f t="shared" si="2"/>
        <v>720000</v>
      </c>
      <c r="AG22" s="26">
        <f t="shared" si="2"/>
        <v>720000</v>
      </c>
      <c r="AH22" s="26">
        <f t="shared" si="2"/>
        <v>720000</v>
      </c>
      <c r="AI22" s="26">
        <f t="shared" si="2"/>
        <v>720000</v>
      </c>
      <c r="AJ22" s="26">
        <f t="shared" si="2"/>
        <v>720000</v>
      </c>
      <c r="AK22" s="26">
        <f t="shared" si="2"/>
        <v>720000</v>
      </c>
      <c r="AL22" s="26">
        <f t="shared" si="2"/>
        <v>720000</v>
      </c>
      <c r="AM22" s="26">
        <f t="shared" si="2"/>
        <v>720000</v>
      </c>
      <c r="AN22" s="26">
        <f t="shared" si="2"/>
        <v>720000</v>
      </c>
      <c r="AO22" s="26">
        <f t="shared" si="2"/>
        <v>720000</v>
      </c>
      <c r="AP22" s="26"/>
      <c r="AQ22" s="26"/>
      <c r="AR22" s="26"/>
      <c r="AS22" s="26"/>
      <c r="AT22" s="26"/>
      <c r="AU22" s="26"/>
      <c r="AV22" s="26"/>
      <c r="AW22" s="26"/>
      <c r="AX22" s="26"/>
      <c r="AY22" s="26"/>
    </row>
    <row r="23" ht="9.75" customHeight="1">
      <c r="A23" s="27"/>
      <c r="B23" s="28" t="s">
        <v>37</v>
      </c>
      <c r="C23" s="29" t="s">
        <v>60</v>
      </c>
      <c r="D23" s="30"/>
      <c r="E23" s="31"/>
      <c r="F23" s="32">
        <f t="shared" ref="F23:AO23" si="3">F3</f>
        <v>21</v>
      </c>
      <c r="G23" s="32">
        <f t="shared" si="3"/>
        <v>49</v>
      </c>
      <c r="H23" s="32">
        <f t="shared" si="3"/>
        <v>77</v>
      </c>
      <c r="I23" s="32">
        <f t="shared" si="3"/>
        <v>100</v>
      </c>
      <c r="J23" s="32">
        <f t="shared" si="3"/>
        <v>100</v>
      </c>
      <c r="K23" s="32">
        <f t="shared" si="3"/>
        <v>100</v>
      </c>
      <c r="L23" s="32">
        <f t="shared" si="3"/>
        <v>100</v>
      </c>
      <c r="M23" s="32">
        <f t="shared" si="3"/>
        <v>100</v>
      </c>
      <c r="N23" s="32">
        <f t="shared" si="3"/>
        <v>100</v>
      </c>
      <c r="O23" s="32">
        <f t="shared" si="3"/>
        <v>100</v>
      </c>
      <c r="P23" s="32">
        <f t="shared" si="3"/>
        <v>100</v>
      </c>
      <c r="Q23" s="32">
        <f t="shared" si="3"/>
        <v>100</v>
      </c>
      <c r="R23" s="32">
        <f t="shared" si="3"/>
        <v>100</v>
      </c>
      <c r="S23" s="32">
        <f t="shared" si="3"/>
        <v>100</v>
      </c>
      <c r="T23" s="32">
        <f t="shared" si="3"/>
        <v>100</v>
      </c>
      <c r="U23" s="32">
        <f t="shared" si="3"/>
        <v>100</v>
      </c>
      <c r="V23" s="32">
        <f t="shared" si="3"/>
        <v>100</v>
      </c>
      <c r="W23" s="32">
        <f t="shared" si="3"/>
        <v>100</v>
      </c>
      <c r="X23" s="32">
        <f t="shared" si="3"/>
        <v>100</v>
      </c>
      <c r="Y23" s="32">
        <f t="shared" si="3"/>
        <v>100</v>
      </c>
      <c r="Z23" s="32">
        <f t="shared" si="3"/>
        <v>100</v>
      </c>
      <c r="AA23" s="32">
        <f t="shared" si="3"/>
        <v>100</v>
      </c>
      <c r="AB23" s="32">
        <f t="shared" si="3"/>
        <v>100</v>
      </c>
      <c r="AC23" s="32">
        <f t="shared" si="3"/>
        <v>100</v>
      </c>
      <c r="AD23" s="32">
        <f t="shared" si="3"/>
        <v>100</v>
      </c>
      <c r="AE23" s="32">
        <f t="shared" si="3"/>
        <v>100</v>
      </c>
      <c r="AF23" s="32">
        <f t="shared" si="3"/>
        <v>100</v>
      </c>
      <c r="AG23" s="32">
        <f t="shared" si="3"/>
        <v>100</v>
      </c>
      <c r="AH23" s="32">
        <f t="shared" si="3"/>
        <v>100</v>
      </c>
      <c r="AI23" s="32">
        <f t="shared" si="3"/>
        <v>100</v>
      </c>
      <c r="AJ23" s="32">
        <f t="shared" si="3"/>
        <v>100</v>
      </c>
      <c r="AK23" s="32">
        <f t="shared" si="3"/>
        <v>100</v>
      </c>
      <c r="AL23" s="32">
        <f t="shared" si="3"/>
        <v>100</v>
      </c>
      <c r="AM23" s="32">
        <f t="shared" si="3"/>
        <v>100</v>
      </c>
      <c r="AN23" s="32">
        <f t="shared" si="3"/>
        <v>100</v>
      </c>
      <c r="AO23" s="32">
        <f t="shared" si="3"/>
        <v>100</v>
      </c>
      <c r="AP23" s="33"/>
      <c r="AQ23" s="33"/>
      <c r="AR23" s="33"/>
      <c r="AS23" s="33"/>
      <c r="AT23" s="33"/>
      <c r="AU23" s="33"/>
      <c r="AV23" s="33"/>
      <c r="AW23" s="33"/>
      <c r="AX23" s="33"/>
      <c r="AY23" s="33"/>
    </row>
    <row r="24" ht="9.75" customHeight="1">
      <c r="A24" s="34"/>
      <c r="B24" s="28" t="s">
        <v>61</v>
      </c>
      <c r="C24" s="35" t="s">
        <v>59</v>
      </c>
      <c r="D24" s="26">
        <v>7200.0</v>
      </c>
      <c r="E24" s="35"/>
      <c r="F24" s="36">
        <f t="shared" ref="F24:F25" si="6">D24</f>
        <v>7200</v>
      </c>
      <c r="G24" s="36">
        <f t="shared" ref="G24:G25" si="7">F24</f>
        <v>7200</v>
      </c>
      <c r="H24" s="36">
        <f t="shared" ref="H24:J24" si="4">F24</f>
        <v>7200</v>
      </c>
      <c r="I24" s="36">
        <f t="shared" si="4"/>
        <v>7200</v>
      </c>
      <c r="J24" s="36">
        <f t="shared" si="4"/>
        <v>7200</v>
      </c>
      <c r="K24" s="36">
        <f t="shared" ref="K24:AO24" si="5">J24</f>
        <v>7200</v>
      </c>
      <c r="L24" s="36">
        <f t="shared" si="5"/>
        <v>7200</v>
      </c>
      <c r="M24" s="36">
        <f t="shared" si="5"/>
        <v>7200</v>
      </c>
      <c r="N24" s="36">
        <f t="shared" si="5"/>
        <v>7200</v>
      </c>
      <c r="O24" s="36">
        <f t="shared" si="5"/>
        <v>7200</v>
      </c>
      <c r="P24" s="36">
        <f t="shared" si="5"/>
        <v>7200</v>
      </c>
      <c r="Q24" s="36">
        <f t="shared" si="5"/>
        <v>7200</v>
      </c>
      <c r="R24" s="36">
        <f t="shared" si="5"/>
        <v>7200</v>
      </c>
      <c r="S24" s="36">
        <f t="shared" si="5"/>
        <v>7200</v>
      </c>
      <c r="T24" s="36">
        <f t="shared" si="5"/>
        <v>7200</v>
      </c>
      <c r="U24" s="36">
        <f t="shared" si="5"/>
        <v>7200</v>
      </c>
      <c r="V24" s="36">
        <f t="shared" si="5"/>
        <v>7200</v>
      </c>
      <c r="W24" s="36">
        <f t="shared" si="5"/>
        <v>7200</v>
      </c>
      <c r="X24" s="36">
        <f t="shared" si="5"/>
        <v>7200</v>
      </c>
      <c r="Y24" s="36">
        <f t="shared" si="5"/>
        <v>7200</v>
      </c>
      <c r="Z24" s="36">
        <f t="shared" si="5"/>
        <v>7200</v>
      </c>
      <c r="AA24" s="36">
        <f t="shared" si="5"/>
        <v>7200</v>
      </c>
      <c r="AB24" s="36">
        <f t="shared" si="5"/>
        <v>7200</v>
      </c>
      <c r="AC24" s="36">
        <f t="shared" si="5"/>
        <v>7200</v>
      </c>
      <c r="AD24" s="36">
        <f t="shared" si="5"/>
        <v>7200</v>
      </c>
      <c r="AE24" s="36">
        <f t="shared" si="5"/>
        <v>7200</v>
      </c>
      <c r="AF24" s="36">
        <f t="shared" si="5"/>
        <v>7200</v>
      </c>
      <c r="AG24" s="36">
        <f t="shared" si="5"/>
        <v>7200</v>
      </c>
      <c r="AH24" s="36">
        <f t="shared" si="5"/>
        <v>7200</v>
      </c>
      <c r="AI24" s="36">
        <f t="shared" si="5"/>
        <v>7200</v>
      </c>
      <c r="AJ24" s="36">
        <f t="shared" si="5"/>
        <v>7200</v>
      </c>
      <c r="AK24" s="36">
        <f t="shared" si="5"/>
        <v>7200</v>
      </c>
      <c r="AL24" s="36">
        <f t="shared" si="5"/>
        <v>7200</v>
      </c>
      <c r="AM24" s="36">
        <f t="shared" si="5"/>
        <v>7200</v>
      </c>
      <c r="AN24" s="36">
        <f t="shared" si="5"/>
        <v>7200</v>
      </c>
      <c r="AO24" s="36">
        <f t="shared" si="5"/>
        <v>7200</v>
      </c>
      <c r="AP24" s="37"/>
      <c r="AQ24" s="37"/>
      <c r="AR24" s="37"/>
      <c r="AS24" s="37"/>
      <c r="AT24" s="37"/>
      <c r="AU24" s="37"/>
      <c r="AV24" s="37"/>
      <c r="AW24" s="37"/>
      <c r="AX24" s="37"/>
      <c r="AY24" s="37"/>
    </row>
    <row r="25" ht="9.75" customHeight="1">
      <c r="A25" s="34"/>
      <c r="B25" s="28" t="s">
        <v>62</v>
      </c>
      <c r="C25" s="35" t="s">
        <v>63</v>
      </c>
      <c r="D25" s="26">
        <v>1.0</v>
      </c>
      <c r="E25" s="35"/>
      <c r="F25" s="36">
        <f t="shared" si="6"/>
        <v>1</v>
      </c>
      <c r="G25" s="36">
        <f t="shared" si="7"/>
        <v>1</v>
      </c>
      <c r="H25" s="36">
        <f t="shared" ref="H25:AO25" si="8">F25</f>
        <v>1</v>
      </c>
      <c r="I25" s="36">
        <f t="shared" si="8"/>
        <v>1</v>
      </c>
      <c r="J25" s="36">
        <f t="shared" si="8"/>
        <v>1</v>
      </c>
      <c r="K25" s="36">
        <f t="shared" si="8"/>
        <v>1</v>
      </c>
      <c r="L25" s="36">
        <f t="shared" si="8"/>
        <v>1</v>
      </c>
      <c r="M25" s="36">
        <f t="shared" si="8"/>
        <v>1</v>
      </c>
      <c r="N25" s="36">
        <f t="shared" si="8"/>
        <v>1</v>
      </c>
      <c r="O25" s="36">
        <f t="shared" si="8"/>
        <v>1</v>
      </c>
      <c r="P25" s="36">
        <f t="shared" si="8"/>
        <v>1</v>
      </c>
      <c r="Q25" s="36">
        <f t="shared" si="8"/>
        <v>1</v>
      </c>
      <c r="R25" s="36">
        <f t="shared" si="8"/>
        <v>1</v>
      </c>
      <c r="S25" s="36">
        <f t="shared" si="8"/>
        <v>1</v>
      </c>
      <c r="T25" s="36">
        <f t="shared" si="8"/>
        <v>1</v>
      </c>
      <c r="U25" s="36">
        <f t="shared" si="8"/>
        <v>1</v>
      </c>
      <c r="V25" s="36">
        <f t="shared" si="8"/>
        <v>1</v>
      </c>
      <c r="W25" s="36">
        <f t="shared" si="8"/>
        <v>1</v>
      </c>
      <c r="X25" s="36">
        <f t="shared" si="8"/>
        <v>1</v>
      </c>
      <c r="Y25" s="36">
        <f t="shared" si="8"/>
        <v>1</v>
      </c>
      <c r="Z25" s="36">
        <f t="shared" si="8"/>
        <v>1</v>
      </c>
      <c r="AA25" s="36">
        <f t="shared" si="8"/>
        <v>1</v>
      </c>
      <c r="AB25" s="36">
        <f t="shared" si="8"/>
        <v>1</v>
      </c>
      <c r="AC25" s="36">
        <f t="shared" si="8"/>
        <v>1</v>
      </c>
      <c r="AD25" s="36">
        <f t="shared" si="8"/>
        <v>1</v>
      </c>
      <c r="AE25" s="36">
        <f t="shared" si="8"/>
        <v>1</v>
      </c>
      <c r="AF25" s="36">
        <f t="shared" si="8"/>
        <v>1</v>
      </c>
      <c r="AG25" s="36">
        <f t="shared" si="8"/>
        <v>1</v>
      </c>
      <c r="AH25" s="36">
        <f t="shared" si="8"/>
        <v>1</v>
      </c>
      <c r="AI25" s="36">
        <f t="shared" si="8"/>
        <v>1</v>
      </c>
      <c r="AJ25" s="36">
        <f t="shared" si="8"/>
        <v>1</v>
      </c>
      <c r="AK25" s="36">
        <f t="shared" si="8"/>
        <v>1</v>
      </c>
      <c r="AL25" s="36">
        <f t="shared" si="8"/>
        <v>1</v>
      </c>
      <c r="AM25" s="36">
        <f t="shared" si="8"/>
        <v>1</v>
      </c>
      <c r="AN25" s="36">
        <f t="shared" si="8"/>
        <v>1</v>
      </c>
      <c r="AO25" s="36">
        <f t="shared" si="8"/>
        <v>1</v>
      </c>
      <c r="AP25" s="37"/>
      <c r="AQ25" s="37"/>
      <c r="AR25" s="37"/>
      <c r="AS25" s="37"/>
      <c r="AT25" s="37"/>
      <c r="AU25" s="37"/>
      <c r="AV25" s="37"/>
      <c r="AW25" s="37"/>
      <c r="AX25" s="37"/>
      <c r="AY25" s="37"/>
    </row>
    <row r="26" ht="9.75" customHeight="1">
      <c r="A26" s="1"/>
      <c r="B26" s="2"/>
      <c r="C26" s="38"/>
      <c r="D26" s="4"/>
      <c r="E26" s="38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ht="9.75" customHeight="1">
      <c r="A27" s="39"/>
      <c r="B27" s="40" t="s">
        <v>64</v>
      </c>
      <c r="C27" s="41" t="s">
        <v>59</v>
      </c>
      <c r="D27" s="42">
        <f>SUM(F27:AO27)</f>
        <v>24818400</v>
      </c>
      <c r="E27" s="41"/>
      <c r="F27" s="42">
        <f t="shared" ref="F27:AO27" si="9">F22</f>
        <v>151200</v>
      </c>
      <c r="G27" s="42">
        <f t="shared" si="9"/>
        <v>352800</v>
      </c>
      <c r="H27" s="42">
        <f t="shared" si="9"/>
        <v>554400</v>
      </c>
      <c r="I27" s="42">
        <f t="shared" si="9"/>
        <v>720000</v>
      </c>
      <c r="J27" s="42">
        <f t="shared" si="9"/>
        <v>720000</v>
      </c>
      <c r="K27" s="42">
        <f t="shared" si="9"/>
        <v>720000</v>
      </c>
      <c r="L27" s="42">
        <f t="shared" si="9"/>
        <v>720000</v>
      </c>
      <c r="M27" s="42">
        <f t="shared" si="9"/>
        <v>720000</v>
      </c>
      <c r="N27" s="42">
        <f t="shared" si="9"/>
        <v>720000</v>
      </c>
      <c r="O27" s="42">
        <f t="shared" si="9"/>
        <v>720000</v>
      </c>
      <c r="P27" s="42">
        <f t="shared" si="9"/>
        <v>720000</v>
      </c>
      <c r="Q27" s="42">
        <f t="shared" si="9"/>
        <v>720000</v>
      </c>
      <c r="R27" s="42">
        <f t="shared" si="9"/>
        <v>720000</v>
      </c>
      <c r="S27" s="42">
        <f t="shared" si="9"/>
        <v>720000</v>
      </c>
      <c r="T27" s="42">
        <f t="shared" si="9"/>
        <v>720000</v>
      </c>
      <c r="U27" s="42">
        <f t="shared" si="9"/>
        <v>720000</v>
      </c>
      <c r="V27" s="42">
        <f t="shared" si="9"/>
        <v>720000</v>
      </c>
      <c r="W27" s="42">
        <f t="shared" si="9"/>
        <v>720000</v>
      </c>
      <c r="X27" s="42">
        <f t="shared" si="9"/>
        <v>720000</v>
      </c>
      <c r="Y27" s="42">
        <f t="shared" si="9"/>
        <v>720000</v>
      </c>
      <c r="Z27" s="42">
        <f t="shared" si="9"/>
        <v>720000</v>
      </c>
      <c r="AA27" s="42">
        <f t="shared" si="9"/>
        <v>720000</v>
      </c>
      <c r="AB27" s="42">
        <f t="shared" si="9"/>
        <v>720000</v>
      </c>
      <c r="AC27" s="42">
        <f t="shared" si="9"/>
        <v>720000</v>
      </c>
      <c r="AD27" s="42">
        <f t="shared" si="9"/>
        <v>720000</v>
      </c>
      <c r="AE27" s="42">
        <f t="shared" si="9"/>
        <v>720000</v>
      </c>
      <c r="AF27" s="42">
        <f t="shared" si="9"/>
        <v>720000</v>
      </c>
      <c r="AG27" s="42">
        <f t="shared" si="9"/>
        <v>720000</v>
      </c>
      <c r="AH27" s="42">
        <f t="shared" si="9"/>
        <v>720000</v>
      </c>
      <c r="AI27" s="42">
        <f t="shared" si="9"/>
        <v>720000</v>
      </c>
      <c r="AJ27" s="42">
        <f t="shared" si="9"/>
        <v>720000</v>
      </c>
      <c r="AK27" s="42">
        <f t="shared" si="9"/>
        <v>720000</v>
      </c>
      <c r="AL27" s="42">
        <f t="shared" si="9"/>
        <v>720000</v>
      </c>
      <c r="AM27" s="42">
        <f t="shared" si="9"/>
        <v>720000</v>
      </c>
      <c r="AN27" s="42">
        <f t="shared" si="9"/>
        <v>720000</v>
      </c>
      <c r="AO27" s="42">
        <f t="shared" si="9"/>
        <v>720000</v>
      </c>
      <c r="AP27" s="26"/>
      <c r="AQ27" s="26"/>
      <c r="AR27" s="26"/>
      <c r="AS27" s="26"/>
      <c r="AT27" s="26"/>
      <c r="AU27" s="26"/>
      <c r="AV27" s="26"/>
      <c r="AW27" s="26"/>
      <c r="AX27" s="26"/>
      <c r="AY27" s="26"/>
    </row>
    <row r="28" ht="9.75" customHeight="1">
      <c r="A28" s="1"/>
      <c r="B28" s="43"/>
      <c r="C28" s="38"/>
      <c r="D28" s="4"/>
      <c r="E28" s="38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5"/>
      <c r="AP28" s="6"/>
      <c r="AQ28" s="6"/>
      <c r="AR28" s="6"/>
      <c r="AS28" s="6"/>
      <c r="AT28" s="6"/>
      <c r="AU28" s="6"/>
      <c r="AV28" s="6"/>
      <c r="AW28" s="6"/>
      <c r="AX28" s="6"/>
      <c r="AY28" s="6"/>
    </row>
    <row r="29" ht="9.75" customHeight="1">
      <c r="A29" s="1"/>
      <c r="B29" s="8"/>
      <c r="C29" s="14"/>
      <c r="D29" s="16"/>
      <c r="E29" s="14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5"/>
      <c r="AP29" s="6"/>
      <c r="AQ29" s="6"/>
      <c r="AR29" s="6"/>
      <c r="AS29" s="6"/>
      <c r="AT29" s="6"/>
      <c r="AU29" s="6"/>
      <c r="AV29" s="6"/>
      <c r="AW29" s="6"/>
      <c r="AX29" s="6"/>
      <c r="AY29" s="6"/>
    </row>
    <row r="30" ht="9.75" customHeight="1">
      <c r="A30" s="44" t="s">
        <v>65</v>
      </c>
      <c r="C30" s="9"/>
      <c r="D30" s="4"/>
      <c r="E30" s="9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5"/>
      <c r="AP30" s="6"/>
      <c r="AQ30" s="6"/>
      <c r="AR30" s="6"/>
      <c r="AS30" s="6"/>
      <c r="AT30" s="6"/>
      <c r="AU30" s="6"/>
      <c r="AV30" s="6"/>
      <c r="AW30" s="6"/>
      <c r="AX30" s="6"/>
      <c r="AY30" s="6"/>
    </row>
    <row r="31" ht="9.75" customHeight="1">
      <c r="A31" s="45" t="s">
        <v>66</v>
      </c>
      <c r="B31" s="46" t="s">
        <v>67</v>
      </c>
      <c r="C31" s="47"/>
      <c r="D31" s="48">
        <f t="shared" ref="D31:D32" si="11">SUM(F31:AO31)</f>
        <v>435000</v>
      </c>
      <c r="E31" s="47"/>
      <c r="F31" s="48">
        <f t="shared" ref="F31:AO31" si="10">F54</f>
        <v>435000</v>
      </c>
      <c r="G31" s="48">
        <f t="shared" si="10"/>
        <v>0</v>
      </c>
      <c r="H31" s="48">
        <f t="shared" si="10"/>
        <v>0</v>
      </c>
      <c r="I31" s="48">
        <f t="shared" si="10"/>
        <v>0</v>
      </c>
      <c r="J31" s="48">
        <f t="shared" si="10"/>
        <v>0</v>
      </c>
      <c r="K31" s="48">
        <f t="shared" si="10"/>
        <v>0</v>
      </c>
      <c r="L31" s="48">
        <f t="shared" si="10"/>
        <v>0</v>
      </c>
      <c r="M31" s="48">
        <f t="shared" si="10"/>
        <v>0</v>
      </c>
      <c r="N31" s="48">
        <f t="shared" si="10"/>
        <v>0</v>
      </c>
      <c r="O31" s="48">
        <f t="shared" si="10"/>
        <v>0</v>
      </c>
      <c r="P31" s="48">
        <f t="shared" si="10"/>
        <v>0</v>
      </c>
      <c r="Q31" s="48">
        <f t="shared" si="10"/>
        <v>0</v>
      </c>
      <c r="R31" s="48">
        <f t="shared" si="10"/>
        <v>0</v>
      </c>
      <c r="S31" s="48">
        <f t="shared" si="10"/>
        <v>0</v>
      </c>
      <c r="T31" s="48">
        <f t="shared" si="10"/>
        <v>0</v>
      </c>
      <c r="U31" s="48">
        <f t="shared" si="10"/>
        <v>0</v>
      </c>
      <c r="V31" s="48">
        <f t="shared" si="10"/>
        <v>0</v>
      </c>
      <c r="W31" s="48">
        <f t="shared" si="10"/>
        <v>0</v>
      </c>
      <c r="X31" s="48">
        <f t="shared" si="10"/>
        <v>0</v>
      </c>
      <c r="Y31" s="48">
        <f t="shared" si="10"/>
        <v>0</v>
      </c>
      <c r="Z31" s="48">
        <f t="shared" si="10"/>
        <v>0</v>
      </c>
      <c r="AA31" s="48">
        <f t="shared" si="10"/>
        <v>0</v>
      </c>
      <c r="AB31" s="48">
        <f t="shared" si="10"/>
        <v>0</v>
      </c>
      <c r="AC31" s="48">
        <f t="shared" si="10"/>
        <v>0</v>
      </c>
      <c r="AD31" s="48">
        <f t="shared" si="10"/>
        <v>0</v>
      </c>
      <c r="AE31" s="48">
        <f t="shared" si="10"/>
        <v>0</v>
      </c>
      <c r="AF31" s="48">
        <f t="shared" si="10"/>
        <v>0</v>
      </c>
      <c r="AG31" s="48">
        <f t="shared" si="10"/>
        <v>0</v>
      </c>
      <c r="AH31" s="48">
        <f t="shared" si="10"/>
        <v>0</v>
      </c>
      <c r="AI31" s="48">
        <f t="shared" si="10"/>
        <v>0</v>
      </c>
      <c r="AJ31" s="48">
        <f t="shared" si="10"/>
        <v>0</v>
      </c>
      <c r="AK31" s="48">
        <f t="shared" si="10"/>
        <v>0</v>
      </c>
      <c r="AL31" s="48">
        <f t="shared" si="10"/>
        <v>0</v>
      </c>
      <c r="AM31" s="48">
        <f t="shared" si="10"/>
        <v>0</v>
      </c>
      <c r="AN31" s="48">
        <f t="shared" si="10"/>
        <v>0</v>
      </c>
      <c r="AO31" s="48">
        <f t="shared" si="10"/>
        <v>0</v>
      </c>
      <c r="AP31" s="48"/>
      <c r="AQ31" s="48"/>
      <c r="AR31" s="48"/>
      <c r="AS31" s="48"/>
      <c r="AT31" s="48"/>
      <c r="AU31" s="48"/>
      <c r="AV31" s="48"/>
      <c r="AW31" s="48"/>
      <c r="AX31" s="48"/>
      <c r="AY31" s="48"/>
    </row>
    <row r="32" ht="9.75" customHeight="1">
      <c r="A32" s="49">
        <v>1.0</v>
      </c>
      <c r="B32" s="24" t="s">
        <v>68</v>
      </c>
      <c r="C32" s="25" t="s">
        <v>59</v>
      </c>
      <c r="D32" s="26">
        <f t="shared" si="11"/>
        <v>235000</v>
      </c>
      <c r="E32" s="25"/>
      <c r="F32" s="26">
        <f t="shared" ref="F32:AO32" si="12">IF(F33="да",F34,0)</f>
        <v>235000</v>
      </c>
      <c r="G32" s="26">
        <f t="shared" si="12"/>
        <v>0</v>
      </c>
      <c r="H32" s="26">
        <f t="shared" si="12"/>
        <v>0</v>
      </c>
      <c r="I32" s="26">
        <f t="shared" si="12"/>
        <v>0</v>
      </c>
      <c r="J32" s="26">
        <f t="shared" si="12"/>
        <v>0</v>
      </c>
      <c r="K32" s="26">
        <f t="shared" si="12"/>
        <v>0</v>
      </c>
      <c r="L32" s="26">
        <f t="shared" si="12"/>
        <v>0</v>
      </c>
      <c r="M32" s="26">
        <f t="shared" si="12"/>
        <v>0</v>
      </c>
      <c r="N32" s="26">
        <f t="shared" si="12"/>
        <v>0</v>
      </c>
      <c r="O32" s="26">
        <f t="shared" si="12"/>
        <v>0</v>
      </c>
      <c r="P32" s="26">
        <f t="shared" si="12"/>
        <v>0</v>
      </c>
      <c r="Q32" s="26">
        <f t="shared" si="12"/>
        <v>0</v>
      </c>
      <c r="R32" s="26">
        <f t="shared" si="12"/>
        <v>0</v>
      </c>
      <c r="S32" s="26">
        <f t="shared" si="12"/>
        <v>0</v>
      </c>
      <c r="T32" s="26">
        <f t="shared" si="12"/>
        <v>0</v>
      </c>
      <c r="U32" s="26">
        <f t="shared" si="12"/>
        <v>0</v>
      </c>
      <c r="V32" s="26">
        <f t="shared" si="12"/>
        <v>0</v>
      </c>
      <c r="W32" s="26">
        <f t="shared" si="12"/>
        <v>0</v>
      </c>
      <c r="X32" s="26">
        <f t="shared" si="12"/>
        <v>0</v>
      </c>
      <c r="Y32" s="26">
        <f t="shared" si="12"/>
        <v>0</v>
      </c>
      <c r="Z32" s="26">
        <f t="shared" si="12"/>
        <v>0</v>
      </c>
      <c r="AA32" s="26">
        <f t="shared" si="12"/>
        <v>0</v>
      </c>
      <c r="AB32" s="26">
        <f t="shared" si="12"/>
        <v>0</v>
      </c>
      <c r="AC32" s="26">
        <f t="shared" si="12"/>
        <v>0</v>
      </c>
      <c r="AD32" s="26">
        <f t="shared" si="12"/>
        <v>0</v>
      </c>
      <c r="AE32" s="26">
        <f t="shared" si="12"/>
        <v>0</v>
      </c>
      <c r="AF32" s="26">
        <f t="shared" si="12"/>
        <v>0</v>
      </c>
      <c r="AG32" s="26">
        <f t="shared" si="12"/>
        <v>0</v>
      </c>
      <c r="AH32" s="26">
        <f t="shared" si="12"/>
        <v>0</v>
      </c>
      <c r="AI32" s="26">
        <f t="shared" si="12"/>
        <v>0</v>
      </c>
      <c r="AJ32" s="26">
        <f t="shared" si="12"/>
        <v>0</v>
      </c>
      <c r="AK32" s="26">
        <f t="shared" si="12"/>
        <v>0</v>
      </c>
      <c r="AL32" s="26">
        <f t="shared" si="12"/>
        <v>0</v>
      </c>
      <c r="AM32" s="26">
        <f t="shared" si="12"/>
        <v>0</v>
      </c>
      <c r="AN32" s="26">
        <f t="shared" si="12"/>
        <v>0</v>
      </c>
      <c r="AO32" s="26">
        <f t="shared" si="12"/>
        <v>0</v>
      </c>
      <c r="AP32" s="26"/>
      <c r="AQ32" s="26"/>
      <c r="AR32" s="26"/>
      <c r="AS32" s="26"/>
      <c r="AT32" s="26"/>
      <c r="AU32" s="26"/>
      <c r="AV32" s="26"/>
      <c r="AW32" s="26"/>
      <c r="AX32" s="26"/>
      <c r="AY32" s="26"/>
    </row>
    <row r="33" ht="9.75" customHeight="1">
      <c r="A33" s="1"/>
      <c r="B33" s="50" t="s">
        <v>69</v>
      </c>
      <c r="C33" s="51" t="s">
        <v>70</v>
      </c>
      <c r="D33" s="52"/>
      <c r="E33" s="36"/>
      <c r="F33" s="36" t="s">
        <v>71</v>
      </c>
      <c r="G33" s="36" t="s">
        <v>72</v>
      </c>
      <c r="H33" s="36" t="s">
        <v>72</v>
      </c>
      <c r="I33" s="36" t="s">
        <v>72</v>
      </c>
      <c r="J33" s="36" t="s">
        <v>72</v>
      </c>
      <c r="K33" s="36" t="s">
        <v>72</v>
      </c>
      <c r="L33" s="36" t="s">
        <v>72</v>
      </c>
      <c r="M33" s="36" t="s">
        <v>72</v>
      </c>
      <c r="N33" s="36" t="s">
        <v>72</v>
      </c>
      <c r="O33" s="36" t="s">
        <v>72</v>
      </c>
      <c r="P33" s="36" t="s">
        <v>72</v>
      </c>
      <c r="Q33" s="36" t="s">
        <v>72</v>
      </c>
      <c r="R33" s="36" t="s">
        <v>72</v>
      </c>
      <c r="S33" s="36" t="s">
        <v>72</v>
      </c>
      <c r="T33" s="36" t="s">
        <v>72</v>
      </c>
      <c r="U33" s="36" t="s">
        <v>72</v>
      </c>
      <c r="V33" s="36" t="s">
        <v>72</v>
      </c>
      <c r="W33" s="36" t="s">
        <v>72</v>
      </c>
      <c r="X33" s="36" t="s">
        <v>72</v>
      </c>
      <c r="Y33" s="36" t="s">
        <v>72</v>
      </c>
      <c r="Z33" s="36" t="s">
        <v>72</v>
      </c>
      <c r="AA33" s="36" t="s">
        <v>72</v>
      </c>
      <c r="AB33" s="36" t="s">
        <v>72</v>
      </c>
      <c r="AC33" s="36" t="s">
        <v>72</v>
      </c>
      <c r="AD33" s="36" t="s">
        <v>72</v>
      </c>
      <c r="AE33" s="36" t="s">
        <v>72</v>
      </c>
      <c r="AF33" s="36" t="s">
        <v>72</v>
      </c>
      <c r="AG33" s="36" t="s">
        <v>72</v>
      </c>
      <c r="AH33" s="36" t="s">
        <v>72</v>
      </c>
      <c r="AI33" s="36" t="s">
        <v>72</v>
      </c>
      <c r="AJ33" s="36" t="s">
        <v>72</v>
      </c>
      <c r="AK33" s="36" t="s">
        <v>72</v>
      </c>
      <c r="AL33" s="36" t="s">
        <v>72</v>
      </c>
      <c r="AM33" s="36" t="s">
        <v>72</v>
      </c>
      <c r="AN33" s="36" t="s">
        <v>72</v>
      </c>
      <c r="AO33" s="36" t="s">
        <v>72</v>
      </c>
      <c r="AP33" s="37"/>
      <c r="AQ33" s="37"/>
      <c r="AR33" s="37"/>
      <c r="AS33" s="37"/>
      <c r="AT33" s="37"/>
      <c r="AU33" s="37"/>
      <c r="AV33" s="37"/>
      <c r="AW33" s="37"/>
      <c r="AX33" s="37"/>
      <c r="AY33" s="37"/>
    </row>
    <row r="34" ht="9.75" customHeight="1">
      <c r="A34" s="1"/>
      <c r="B34" s="53" t="s">
        <v>73</v>
      </c>
      <c r="C34" s="54" t="s">
        <v>74</v>
      </c>
      <c r="D34" s="55">
        <v>610000.0</v>
      </c>
      <c r="E34" s="35"/>
      <c r="F34" s="56">
        <v>235000.0</v>
      </c>
      <c r="G34" s="36">
        <f t="shared" ref="G34:AO34" si="13">F34</f>
        <v>235000</v>
      </c>
      <c r="H34" s="36">
        <f t="shared" si="13"/>
        <v>235000</v>
      </c>
      <c r="I34" s="36">
        <f t="shared" si="13"/>
        <v>235000</v>
      </c>
      <c r="J34" s="36">
        <f t="shared" si="13"/>
        <v>235000</v>
      </c>
      <c r="K34" s="36">
        <f t="shared" si="13"/>
        <v>235000</v>
      </c>
      <c r="L34" s="36">
        <f t="shared" si="13"/>
        <v>235000</v>
      </c>
      <c r="M34" s="36">
        <f t="shared" si="13"/>
        <v>235000</v>
      </c>
      <c r="N34" s="36">
        <f t="shared" si="13"/>
        <v>235000</v>
      </c>
      <c r="O34" s="36">
        <f t="shared" si="13"/>
        <v>235000</v>
      </c>
      <c r="P34" s="36">
        <f t="shared" si="13"/>
        <v>235000</v>
      </c>
      <c r="Q34" s="36">
        <f t="shared" si="13"/>
        <v>235000</v>
      </c>
      <c r="R34" s="36">
        <f t="shared" si="13"/>
        <v>235000</v>
      </c>
      <c r="S34" s="36">
        <f t="shared" si="13"/>
        <v>235000</v>
      </c>
      <c r="T34" s="36">
        <f t="shared" si="13"/>
        <v>235000</v>
      </c>
      <c r="U34" s="36">
        <f t="shared" si="13"/>
        <v>235000</v>
      </c>
      <c r="V34" s="36">
        <f t="shared" si="13"/>
        <v>235000</v>
      </c>
      <c r="W34" s="36">
        <f t="shared" si="13"/>
        <v>235000</v>
      </c>
      <c r="X34" s="36">
        <f t="shared" si="13"/>
        <v>235000</v>
      </c>
      <c r="Y34" s="36">
        <f t="shared" si="13"/>
        <v>235000</v>
      </c>
      <c r="Z34" s="36">
        <f t="shared" si="13"/>
        <v>235000</v>
      </c>
      <c r="AA34" s="36">
        <f t="shared" si="13"/>
        <v>235000</v>
      </c>
      <c r="AB34" s="36">
        <f t="shared" si="13"/>
        <v>235000</v>
      </c>
      <c r="AC34" s="36">
        <f t="shared" si="13"/>
        <v>235000</v>
      </c>
      <c r="AD34" s="36">
        <f t="shared" si="13"/>
        <v>235000</v>
      </c>
      <c r="AE34" s="36">
        <f t="shared" si="13"/>
        <v>235000</v>
      </c>
      <c r="AF34" s="36">
        <f t="shared" si="13"/>
        <v>235000</v>
      </c>
      <c r="AG34" s="36">
        <f t="shared" si="13"/>
        <v>235000</v>
      </c>
      <c r="AH34" s="36">
        <f t="shared" si="13"/>
        <v>235000</v>
      </c>
      <c r="AI34" s="36">
        <f t="shared" si="13"/>
        <v>235000</v>
      </c>
      <c r="AJ34" s="36">
        <f t="shared" si="13"/>
        <v>235000</v>
      </c>
      <c r="AK34" s="36">
        <f t="shared" si="13"/>
        <v>235000</v>
      </c>
      <c r="AL34" s="36">
        <f t="shared" si="13"/>
        <v>235000</v>
      </c>
      <c r="AM34" s="36">
        <f t="shared" si="13"/>
        <v>235000</v>
      </c>
      <c r="AN34" s="36">
        <f t="shared" si="13"/>
        <v>235000</v>
      </c>
      <c r="AO34" s="36">
        <f t="shared" si="13"/>
        <v>235000</v>
      </c>
      <c r="AP34" s="37"/>
      <c r="AQ34" s="37"/>
      <c r="AR34" s="37"/>
      <c r="AS34" s="37"/>
      <c r="AT34" s="37"/>
      <c r="AU34" s="37"/>
      <c r="AV34" s="37"/>
      <c r="AW34" s="37"/>
      <c r="AX34" s="37"/>
      <c r="AY34" s="37"/>
    </row>
    <row r="35" ht="9.75" customHeight="1">
      <c r="A35" s="1"/>
      <c r="B35" s="28"/>
      <c r="C35" s="35"/>
      <c r="D35" s="26"/>
      <c r="E35" s="35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</row>
    <row r="36" ht="9.75" customHeight="1">
      <c r="A36" s="49">
        <v>2.0</v>
      </c>
      <c r="B36" s="24" t="s">
        <v>75</v>
      </c>
      <c r="C36" s="25" t="s">
        <v>59</v>
      </c>
      <c r="D36" s="26">
        <f>SUM(F36:AO36)</f>
        <v>150000</v>
      </c>
      <c r="E36" s="25"/>
      <c r="F36" s="57">
        <v>150000.0</v>
      </c>
      <c r="G36" s="26">
        <f t="shared" ref="G36:AO36" si="14">IF(G37="да",G38,0)</f>
        <v>0</v>
      </c>
      <c r="H36" s="26">
        <f t="shared" si="14"/>
        <v>0</v>
      </c>
      <c r="I36" s="26">
        <f t="shared" si="14"/>
        <v>0</v>
      </c>
      <c r="J36" s="26">
        <f t="shared" si="14"/>
        <v>0</v>
      </c>
      <c r="K36" s="26">
        <f t="shared" si="14"/>
        <v>0</v>
      </c>
      <c r="L36" s="26">
        <f t="shared" si="14"/>
        <v>0</v>
      </c>
      <c r="M36" s="26">
        <f t="shared" si="14"/>
        <v>0</v>
      </c>
      <c r="N36" s="26">
        <f t="shared" si="14"/>
        <v>0</v>
      </c>
      <c r="O36" s="26">
        <f t="shared" si="14"/>
        <v>0</v>
      </c>
      <c r="P36" s="26">
        <f t="shared" si="14"/>
        <v>0</v>
      </c>
      <c r="Q36" s="26">
        <f t="shared" si="14"/>
        <v>0</v>
      </c>
      <c r="R36" s="26">
        <f t="shared" si="14"/>
        <v>0</v>
      </c>
      <c r="S36" s="26">
        <f t="shared" si="14"/>
        <v>0</v>
      </c>
      <c r="T36" s="26">
        <f t="shared" si="14"/>
        <v>0</v>
      </c>
      <c r="U36" s="26">
        <f t="shared" si="14"/>
        <v>0</v>
      </c>
      <c r="V36" s="26">
        <f t="shared" si="14"/>
        <v>0</v>
      </c>
      <c r="W36" s="26">
        <f t="shared" si="14"/>
        <v>0</v>
      </c>
      <c r="X36" s="26">
        <f t="shared" si="14"/>
        <v>0</v>
      </c>
      <c r="Y36" s="26">
        <f t="shared" si="14"/>
        <v>0</v>
      </c>
      <c r="Z36" s="26">
        <f t="shared" si="14"/>
        <v>0</v>
      </c>
      <c r="AA36" s="26">
        <f t="shared" si="14"/>
        <v>0</v>
      </c>
      <c r="AB36" s="26">
        <f t="shared" si="14"/>
        <v>0</v>
      </c>
      <c r="AC36" s="26">
        <f t="shared" si="14"/>
        <v>0</v>
      </c>
      <c r="AD36" s="26">
        <f t="shared" si="14"/>
        <v>0</v>
      </c>
      <c r="AE36" s="26">
        <f t="shared" si="14"/>
        <v>0</v>
      </c>
      <c r="AF36" s="26">
        <f t="shared" si="14"/>
        <v>0</v>
      </c>
      <c r="AG36" s="26">
        <f t="shared" si="14"/>
        <v>0</v>
      </c>
      <c r="AH36" s="26">
        <f t="shared" si="14"/>
        <v>0</v>
      </c>
      <c r="AI36" s="26">
        <f t="shared" si="14"/>
        <v>0</v>
      </c>
      <c r="AJ36" s="26">
        <f t="shared" si="14"/>
        <v>0</v>
      </c>
      <c r="AK36" s="26">
        <f t="shared" si="14"/>
        <v>0</v>
      </c>
      <c r="AL36" s="26">
        <f t="shared" si="14"/>
        <v>0</v>
      </c>
      <c r="AM36" s="26">
        <f t="shared" si="14"/>
        <v>0</v>
      </c>
      <c r="AN36" s="26">
        <f t="shared" si="14"/>
        <v>0</v>
      </c>
      <c r="AO36" s="26">
        <f t="shared" si="14"/>
        <v>0</v>
      </c>
      <c r="AP36" s="26"/>
      <c r="AQ36" s="26"/>
      <c r="AR36" s="26"/>
      <c r="AS36" s="26"/>
      <c r="AT36" s="26"/>
      <c r="AU36" s="26"/>
      <c r="AV36" s="26"/>
      <c r="AW36" s="26"/>
      <c r="AX36" s="26"/>
      <c r="AY36" s="26"/>
    </row>
    <row r="37" ht="9.75" customHeight="1">
      <c r="A37" s="1"/>
      <c r="B37" s="50" t="s">
        <v>69</v>
      </c>
      <c r="C37" s="51" t="s">
        <v>70</v>
      </c>
      <c r="D37" s="52"/>
      <c r="E37" s="36"/>
      <c r="F37" s="36" t="s">
        <v>71</v>
      </c>
      <c r="G37" s="36" t="s">
        <v>72</v>
      </c>
      <c r="H37" s="36" t="s">
        <v>72</v>
      </c>
      <c r="I37" s="36" t="s">
        <v>72</v>
      </c>
      <c r="J37" s="36" t="s">
        <v>72</v>
      </c>
      <c r="K37" s="36" t="s">
        <v>72</v>
      </c>
      <c r="L37" s="36" t="s">
        <v>72</v>
      </c>
      <c r="M37" s="36" t="s">
        <v>72</v>
      </c>
      <c r="N37" s="36" t="s">
        <v>72</v>
      </c>
      <c r="O37" s="36" t="s">
        <v>72</v>
      </c>
      <c r="P37" s="36" t="s">
        <v>72</v>
      </c>
      <c r="Q37" s="36" t="s">
        <v>72</v>
      </c>
      <c r="R37" s="36" t="s">
        <v>72</v>
      </c>
      <c r="S37" s="36" t="s">
        <v>72</v>
      </c>
      <c r="T37" s="36" t="s">
        <v>72</v>
      </c>
      <c r="U37" s="36" t="s">
        <v>72</v>
      </c>
      <c r="V37" s="36" t="s">
        <v>72</v>
      </c>
      <c r="W37" s="36" t="s">
        <v>72</v>
      </c>
      <c r="X37" s="36" t="s">
        <v>72</v>
      </c>
      <c r="Y37" s="36" t="s">
        <v>72</v>
      </c>
      <c r="Z37" s="36" t="s">
        <v>72</v>
      </c>
      <c r="AA37" s="36" t="s">
        <v>72</v>
      </c>
      <c r="AB37" s="36" t="s">
        <v>72</v>
      </c>
      <c r="AC37" s="36" t="s">
        <v>72</v>
      </c>
      <c r="AD37" s="36" t="s">
        <v>72</v>
      </c>
      <c r="AE37" s="36" t="s">
        <v>72</v>
      </c>
      <c r="AF37" s="36" t="s">
        <v>72</v>
      </c>
      <c r="AG37" s="36" t="s">
        <v>72</v>
      </c>
      <c r="AH37" s="36" t="s">
        <v>72</v>
      </c>
      <c r="AI37" s="36" t="s">
        <v>72</v>
      </c>
      <c r="AJ37" s="36" t="s">
        <v>72</v>
      </c>
      <c r="AK37" s="36" t="s">
        <v>72</v>
      </c>
      <c r="AL37" s="36" t="s">
        <v>72</v>
      </c>
      <c r="AM37" s="36" t="s">
        <v>72</v>
      </c>
      <c r="AN37" s="36" t="s">
        <v>72</v>
      </c>
      <c r="AO37" s="36" t="s">
        <v>72</v>
      </c>
      <c r="AP37" s="37"/>
      <c r="AQ37" s="37"/>
      <c r="AR37" s="37"/>
      <c r="AS37" s="37"/>
      <c r="AT37" s="37"/>
      <c r="AU37" s="37"/>
      <c r="AV37" s="37"/>
      <c r="AW37" s="37"/>
      <c r="AX37" s="37"/>
      <c r="AY37" s="37"/>
    </row>
    <row r="38" ht="9.75" customHeight="1">
      <c r="A38" s="1"/>
      <c r="B38" s="53" t="s">
        <v>73</v>
      </c>
      <c r="C38" s="54" t="s">
        <v>74</v>
      </c>
      <c r="D38" s="58">
        <v>150000.0</v>
      </c>
      <c r="E38" s="35"/>
      <c r="F38" s="36">
        <f>D38</f>
        <v>150000</v>
      </c>
      <c r="G38" s="36">
        <f t="shared" ref="G38:AO38" si="15">F38</f>
        <v>150000</v>
      </c>
      <c r="H38" s="36">
        <f t="shared" si="15"/>
        <v>150000</v>
      </c>
      <c r="I38" s="36">
        <f t="shared" si="15"/>
        <v>150000</v>
      </c>
      <c r="J38" s="36">
        <f t="shared" si="15"/>
        <v>150000</v>
      </c>
      <c r="K38" s="36">
        <f t="shared" si="15"/>
        <v>150000</v>
      </c>
      <c r="L38" s="36">
        <f t="shared" si="15"/>
        <v>150000</v>
      </c>
      <c r="M38" s="36">
        <f t="shared" si="15"/>
        <v>150000</v>
      </c>
      <c r="N38" s="36">
        <f t="shared" si="15"/>
        <v>150000</v>
      </c>
      <c r="O38" s="36">
        <f t="shared" si="15"/>
        <v>150000</v>
      </c>
      <c r="P38" s="36">
        <f t="shared" si="15"/>
        <v>150000</v>
      </c>
      <c r="Q38" s="36">
        <f t="shared" si="15"/>
        <v>150000</v>
      </c>
      <c r="R38" s="36">
        <f t="shared" si="15"/>
        <v>150000</v>
      </c>
      <c r="S38" s="36">
        <f t="shared" si="15"/>
        <v>150000</v>
      </c>
      <c r="T38" s="36">
        <f t="shared" si="15"/>
        <v>150000</v>
      </c>
      <c r="U38" s="36">
        <f t="shared" si="15"/>
        <v>150000</v>
      </c>
      <c r="V38" s="36">
        <f t="shared" si="15"/>
        <v>150000</v>
      </c>
      <c r="W38" s="36">
        <f t="shared" si="15"/>
        <v>150000</v>
      </c>
      <c r="X38" s="36">
        <f t="shared" si="15"/>
        <v>150000</v>
      </c>
      <c r="Y38" s="36">
        <f t="shared" si="15"/>
        <v>150000</v>
      </c>
      <c r="Z38" s="36">
        <f t="shared" si="15"/>
        <v>150000</v>
      </c>
      <c r="AA38" s="36">
        <f t="shared" si="15"/>
        <v>150000</v>
      </c>
      <c r="AB38" s="36">
        <f t="shared" si="15"/>
        <v>150000</v>
      </c>
      <c r="AC38" s="36">
        <f t="shared" si="15"/>
        <v>150000</v>
      </c>
      <c r="AD38" s="36">
        <f t="shared" si="15"/>
        <v>150000</v>
      </c>
      <c r="AE38" s="36">
        <f t="shared" si="15"/>
        <v>150000</v>
      </c>
      <c r="AF38" s="36">
        <f t="shared" si="15"/>
        <v>150000</v>
      </c>
      <c r="AG38" s="36">
        <f t="shared" si="15"/>
        <v>150000</v>
      </c>
      <c r="AH38" s="36">
        <f t="shared" si="15"/>
        <v>150000</v>
      </c>
      <c r="AI38" s="36">
        <f t="shared" si="15"/>
        <v>150000</v>
      </c>
      <c r="AJ38" s="36">
        <f t="shared" si="15"/>
        <v>150000</v>
      </c>
      <c r="AK38" s="36">
        <f t="shared" si="15"/>
        <v>150000</v>
      </c>
      <c r="AL38" s="36">
        <f t="shared" si="15"/>
        <v>150000</v>
      </c>
      <c r="AM38" s="36">
        <f t="shared" si="15"/>
        <v>150000</v>
      </c>
      <c r="AN38" s="36">
        <f t="shared" si="15"/>
        <v>150000</v>
      </c>
      <c r="AO38" s="36">
        <f t="shared" si="15"/>
        <v>150000</v>
      </c>
      <c r="AP38" s="37"/>
      <c r="AQ38" s="37"/>
      <c r="AR38" s="37"/>
      <c r="AS38" s="37"/>
      <c r="AT38" s="37"/>
      <c r="AU38" s="37"/>
      <c r="AV38" s="37"/>
      <c r="AW38" s="37"/>
      <c r="AX38" s="37"/>
      <c r="AY38" s="37"/>
    </row>
    <row r="39" ht="9.75" customHeight="1">
      <c r="A39" s="1"/>
      <c r="B39" s="28"/>
      <c r="C39" s="35"/>
      <c r="D39" s="26"/>
      <c r="E39" s="35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</row>
    <row r="40" ht="9.75" customHeight="1">
      <c r="A40" s="49">
        <v>3.0</v>
      </c>
      <c r="B40" s="59" t="s">
        <v>76</v>
      </c>
      <c r="C40" s="25" t="s">
        <v>59</v>
      </c>
      <c r="D40" s="26">
        <f>SUM(F40:AO40)</f>
        <v>2000</v>
      </c>
      <c r="E40" s="25"/>
      <c r="F40" s="57">
        <v>2000.0</v>
      </c>
      <c r="G40" s="26">
        <f t="shared" ref="G40:AO40" si="16">IF(G41="да",G42,0)</f>
        <v>0</v>
      </c>
      <c r="H40" s="26">
        <f t="shared" si="16"/>
        <v>0</v>
      </c>
      <c r="I40" s="26">
        <f t="shared" si="16"/>
        <v>0</v>
      </c>
      <c r="J40" s="26">
        <f t="shared" si="16"/>
        <v>0</v>
      </c>
      <c r="K40" s="26">
        <f t="shared" si="16"/>
        <v>0</v>
      </c>
      <c r="L40" s="26">
        <f t="shared" si="16"/>
        <v>0</v>
      </c>
      <c r="M40" s="26">
        <f t="shared" si="16"/>
        <v>0</v>
      </c>
      <c r="N40" s="26">
        <f t="shared" si="16"/>
        <v>0</v>
      </c>
      <c r="O40" s="26">
        <f t="shared" si="16"/>
        <v>0</v>
      </c>
      <c r="P40" s="26">
        <f t="shared" si="16"/>
        <v>0</v>
      </c>
      <c r="Q40" s="26">
        <f t="shared" si="16"/>
        <v>0</v>
      </c>
      <c r="R40" s="26">
        <f t="shared" si="16"/>
        <v>0</v>
      </c>
      <c r="S40" s="26">
        <f t="shared" si="16"/>
        <v>0</v>
      </c>
      <c r="T40" s="26">
        <f t="shared" si="16"/>
        <v>0</v>
      </c>
      <c r="U40" s="26">
        <f t="shared" si="16"/>
        <v>0</v>
      </c>
      <c r="V40" s="26">
        <f t="shared" si="16"/>
        <v>0</v>
      </c>
      <c r="W40" s="26">
        <f t="shared" si="16"/>
        <v>0</v>
      </c>
      <c r="X40" s="26">
        <f t="shared" si="16"/>
        <v>0</v>
      </c>
      <c r="Y40" s="26">
        <f t="shared" si="16"/>
        <v>0</v>
      </c>
      <c r="Z40" s="26">
        <f t="shared" si="16"/>
        <v>0</v>
      </c>
      <c r="AA40" s="26">
        <f t="shared" si="16"/>
        <v>0</v>
      </c>
      <c r="AB40" s="26">
        <f t="shared" si="16"/>
        <v>0</v>
      </c>
      <c r="AC40" s="26">
        <f t="shared" si="16"/>
        <v>0</v>
      </c>
      <c r="AD40" s="26">
        <f t="shared" si="16"/>
        <v>0</v>
      </c>
      <c r="AE40" s="26">
        <f t="shared" si="16"/>
        <v>0</v>
      </c>
      <c r="AF40" s="26">
        <f t="shared" si="16"/>
        <v>0</v>
      </c>
      <c r="AG40" s="26">
        <f t="shared" si="16"/>
        <v>0</v>
      </c>
      <c r="AH40" s="26">
        <f t="shared" si="16"/>
        <v>0</v>
      </c>
      <c r="AI40" s="26">
        <f t="shared" si="16"/>
        <v>0</v>
      </c>
      <c r="AJ40" s="26">
        <f t="shared" si="16"/>
        <v>0</v>
      </c>
      <c r="AK40" s="26">
        <f t="shared" si="16"/>
        <v>0</v>
      </c>
      <c r="AL40" s="26">
        <f t="shared" si="16"/>
        <v>0</v>
      </c>
      <c r="AM40" s="26">
        <f t="shared" si="16"/>
        <v>0</v>
      </c>
      <c r="AN40" s="26">
        <f t="shared" si="16"/>
        <v>0</v>
      </c>
      <c r="AO40" s="26">
        <f t="shared" si="16"/>
        <v>0</v>
      </c>
      <c r="AP40" s="26"/>
      <c r="AQ40" s="26"/>
      <c r="AR40" s="26"/>
      <c r="AS40" s="26"/>
      <c r="AT40" s="26"/>
      <c r="AU40" s="26"/>
      <c r="AV40" s="26"/>
      <c r="AW40" s="26"/>
      <c r="AX40" s="26"/>
      <c r="AY40" s="26"/>
    </row>
    <row r="41" ht="9.75" customHeight="1">
      <c r="A41" s="1"/>
      <c r="B41" s="50" t="s">
        <v>69</v>
      </c>
      <c r="C41" s="51" t="s">
        <v>70</v>
      </c>
      <c r="D41" s="52"/>
      <c r="E41" s="36"/>
      <c r="F41" s="36" t="s">
        <v>71</v>
      </c>
      <c r="G41" s="36" t="s">
        <v>72</v>
      </c>
      <c r="H41" s="36" t="s">
        <v>72</v>
      </c>
      <c r="I41" s="36" t="s">
        <v>72</v>
      </c>
      <c r="J41" s="36" t="s">
        <v>72</v>
      </c>
      <c r="K41" s="36" t="s">
        <v>72</v>
      </c>
      <c r="L41" s="36" t="s">
        <v>72</v>
      </c>
      <c r="M41" s="36" t="s">
        <v>72</v>
      </c>
      <c r="N41" s="36" t="s">
        <v>72</v>
      </c>
      <c r="O41" s="36" t="s">
        <v>72</v>
      </c>
      <c r="P41" s="36" t="s">
        <v>72</v>
      </c>
      <c r="Q41" s="36" t="s">
        <v>72</v>
      </c>
      <c r="R41" s="36" t="s">
        <v>72</v>
      </c>
      <c r="S41" s="36" t="s">
        <v>72</v>
      </c>
      <c r="T41" s="36" t="s">
        <v>72</v>
      </c>
      <c r="U41" s="36" t="s">
        <v>72</v>
      </c>
      <c r="V41" s="36" t="s">
        <v>72</v>
      </c>
      <c r="W41" s="36" t="s">
        <v>72</v>
      </c>
      <c r="X41" s="36" t="s">
        <v>72</v>
      </c>
      <c r="Y41" s="36" t="s">
        <v>72</v>
      </c>
      <c r="Z41" s="36" t="s">
        <v>72</v>
      </c>
      <c r="AA41" s="36" t="s">
        <v>72</v>
      </c>
      <c r="AB41" s="36" t="s">
        <v>72</v>
      </c>
      <c r="AC41" s="36" t="s">
        <v>72</v>
      </c>
      <c r="AD41" s="36" t="s">
        <v>72</v>
      </c>
      <c r="AE41" s="36" t="s">
        <v>72</v>
      </c>
      <c r="AF41" s="36" t="s">
        <v>72</v>
      </c>
      <c r="AG41" s="36" t="s">
        <v>72</v>
      </c>
      <c r="AH41" s="36" t="s">
        <v>72</v>
      </c>
      <c r="AI41" s="36" t="s">
        <v>72</v>
      </c>
      <c r="AJ41" s="36" t="s">
        <v>72</v>
      </c>
      <c r="AK41" s="36" t="s">
        <v>72</v>
      </c>
      <c r="AL41" s="36" t="s">
        <v>72</v>
      </c>
      <c r="AM41" s="36" t="s">
        <v>72</v>
      </c>
      <c r="AN41" s="36" t="s">
        <v>72</v>
      </c>
      <c r="AO41" s="36" t="s">
        <v>72</v>
      </c>
      <c r="AP41" s="37"/>
      <c r="AQ41" s="37"/>
      <c r="AR41" s="37"/>
      <c r="AS41" s="37"/>
      <c r="AT41" s="37"/>
      <c r="AU41" s="37"/>
      <c r="AV41" s="37"/>
      <c r="AW41" s="37"/>
      <c r="AX41" s="37"/>
      <c r="AY41" s="37"/>
    </row>
    <row r="42" ht="9.75" customHeight="1">
      <c r="A42" s="1"/>
      <c r="B42" s="53" t="s">
        <v>73</v>
      </c>
      <c r="C42" s="54" t="s">
        <v>74</v>
      </c>
      <c r="D42" s="58">
        <v>2000.0</v>
      </c>
      <c r="E42" s="35"/>
      <c r="F42" s="36">
        <f>D42</f>
        <v>2000</v>
      </c>
      <c r="G42" s="36">
        <f t="shared" ref="G42:AO42" si="17">F42</f>
        <v>2000</v>
      </c>
      <c r="H42" s="36">
        <f t="shared" si="17"/>
        <v>2000</v>
      </c>
      <c r="I42" s="36">
        <f t="shared" si="17"/>
        <v>2000</v>
      </c>
      <c r="J42" s="36">
        <f t="shared" si="17"/>
        <v>2000</v>
      </c>
      <c r="K42" s="36">
        <f t="shared" si="17"/>
        <v>2000</v>
      </c>
      <c r="L42" s="36">
        <f t="shared" si="17"/>
        <v>2000</v>
      </c>
      <c r="M42" s="36">
        <f t="shared" si="17"/>
        <v>2000</v>
      </c>
      <c r="N42" s="36">
        <f t="shared" si="17"/>
        <v>2000</v>
      </c>
      <c r="O42" s="36">
        <f t="shared" si="17"/>
        <v>2000</v>
      </c>
      <c r="P42" s="36">
        <f t="shared" si="17"/>
        <v>2000</v>
      </c>
      <c r="Q42" s="36">
        <f t="shared" si="17"/>
        <v>2000</v>
      </c>
      <c r="R42" s="36">
        <f t="shared" si="17"/>
        <v>2000</v>
      </c>
      <c r="S42" s="36">
        <f t="shared" si="17"/>
        <v>2000</v>
      </c>
      <c r="T42" s="36">
        <f t="shared" si="17"/>
        <v>2000</v>
      </c>
      <c r="U42" s="36">
        <f t="shared" si="17"/>
        <v>2000</v>
      </c>
      <c r="V42" s="36">
        <f t="shared" si="17"/>
        <v>2000</v>
      </c>
      <c r="W42" s="36">
        <f t="shared" si="17"/>
        <v>2000</v>
      </c>
      <c r="X42" s="36">
        <f t="shared" si="17"/>
        <v>2000</v>
      </c>
      <c r="Y42" s="36">
        <f t="shared" si="17"/>
        <v>2000</v>
      </c>
      <c r="Z42" s="36">
        <f t="shared" si="17"/>
        <v>2000</v>
      </c>
      <c r="AA42" s="36">
        <f t="shared" si="17"/>
        <v>2000</v>
      </c>
      <c r="AB42" s="36">
        <f t="shared" si="17"/>
        <v>2000</v>
      </c>
      <c r="AC42" s="36">
        <f t="shared" si="17"/>
        <v>2000</v>
      </c>
      <c r="AD42" s="36">
        <f t="shared" si="17"/>
        <v>2000</v>
      </c>
      <c r="AE42" s="36">
        <f t="shared" si="17"/>
        <v>2000</v>
      </c>
      <c r="AF42" s="36">
        <f t="shared" si="17"/>
        <v>2000</v>
      </c>
      <c r="AG42" s="36">
        <f t="shared" si="17"/>
        <v>2000</v>
      </c>
      <c r="AH42" s="36">
        <f t="shared" si="17"/>
        <v>2000</v>
      </c>
      <c r="AI42" s="36">
        <f t="shared" si="17"/>
        <v>2000</v>
      </c>
      <c r="AJ42" s="36">
        <f t="shared" si="17"/>
        <v>2000</v>
      </c>
      <c r="AK42" s="36">
        <f t="shared" si="17"/>
        <v>2000</v>
      </c>
      <c r="AL42" s="36">
        <f t="shared" si="17"/>
        <v>2000</v>
      </c>
      <c r="AM42" s="36">
        <f t="shared" si="17"/>
        <v>2000</v>
      </c>
      <c r="AN42" s="36">
        <f t="shared" si="17"/>
        <v>2000</v>
      </c>
      <c r="AO42" s="36">
        <f t="shared" si="17"/>
        <v>2000</v>
      </c>
      <c r="AP42" s="37"/>
      <c r="AQ42" s="37"/>
      <c r="AR42" s="37"/>
      <c r="AS42" s="37"/>
      <c r="AT42" s="37"/>
      <c r="AU42" s="37"/>
      <c r="AV42" s="37"/>
      <c r="AW42" s="37"/>
      <c r="AX42" s="37"/>
      <c r="AY42" s="37"/>
    </row>
    <row r="43" ht="9.75" customHeight="1">
      <c r="A43" s="1"/>
      <c r="B43" s="53"/>
      <c r="C43" s="54"/>
      <c r="D43" s="55"/>
      <c r="E43" s="35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7"/>
      <c r="AQ43" s="37"/>
      <c r="AR43" s="37"/>
      <c r="AS43" s="37"/>
      <c r="AT43" s="37"/>
      <c r="AU43" s="37"/>
      <c r="AV43" s="37"/>
      <c r="AW43" s="37"/>
      <c r="AX43" s="37"/>
      <c r="AY43" s="37"/>
    </row>
    <row r="44" ht="9.75" customHeight="1">
      <c r="A44" s="49">
        <v>4.0</v>
      </c>
      <c r="B44" s="59" t="s">
        <v>77</v>
      </c>
      <c r="C44" s="25" t="s">
        <v>59</v>
      </c>
      <c r="D44" s="26">
        <f>SUM(F44:AO44)</f>
        <v>31000</v>
      </c>
      <c r="E44" s="25"/>
      <c r="F44" s="57">
        <v>31000.0</v>
      </c>
      <c r="G44" s="26">
        <f t="shared" ref="G44:AO44" si="18">IF(G45="да",G46,0)</f>
        <v>0</v>
      </c>
      <c r="H44" s="26">
        <f t="shared" si="18"/>
        <v>0</v>
      </c>
      <c r="I44" s="26">
        <f t="shared" si="18"/>
        <v>0</v>
      </c>
      <c r="J44" s="26">
        <f t="shared" si="18"/>
        <v>0</v>
      </c>
      <c r="K44" s="26">
        <f t="shared" si="18"/>
        <v>0</v>
      </c>
      <c r="L44" s="26">
        <f t="shared" si="18"/>
        <v>0</v>
      </c>
      <c r="M44" s="26">
        <f t="shared" si="18"/>
        <v>0</v>
      </c>
      <c r="N44" s="26">
        <f t="shared" si="18"/>
        <v>0</v>
      </c>
      <c r="O44" s="26">
        <f t="shared" si="18"/>
        <v>0</v>
      </c>
      <c r="P44" s="26">
        <f t="shared" si="18"/>
        <v>0</v>
      </c>
      <c r="Q44" s="26">
        <f t="shared" si="18"/>
        <v>0</v>
      </c>
      <c r="R44" s="26">
        <f t="shared" si="18"/>
        <v>0</v>
      </c>
      <c r="S44" s="26">
        <f t="shared" si="18"/>
        <v>0</v>
      </c>
      <c r="T44" s="26">
        <f t="shared" si="18"/>
        <v>0</v>
      </c>
      <c r="U44" s="26">
        <f t="shared" si="18"/>
        <v>0</v>
      </c>
      <c r="V44" s="26">
        <f t="shared" si="18"/>
        <v>0</v>
      </c>
      <c r="W44" s="26">
        <f t="shared" si="18"/>
        <v>0</v>
      </c>
      <c r="X44" s="26">
        <f t="shared" si="18"/>
        <v>0</v>
      </c>
      <c r="Y44" s="26">
        <f t="shared" si="18"/>
        <v>0</v>
      </c>
      <c r="Z44" s="26">
        <f t="shared" si="18"/>
        <v>0</v>
      </c>
      <c r="AA44" s="26">
        <f t="shared" si="18"/>
        <v>0</v>
      </c>
      <c r="AB44" s="26">
        <f t="shared" si="18"/>
        <v>0</v>
      </c>
      <c r="AC44" s="26">
        <f t="shared" si="18"/>
        <v>0</v>
      </c>
      <c r="AD44" s="26">
        <f t="shared" si="18"/>
        <v>0</v>
      </c>
      <c r="AE44" s="26">
        <f t="shared" si="18"/>
        <v>0</v>
      </c>
      <c r="AF44" s="26">
        <f t="shared" si="18"/>
        <v>0</v>
      </c>
      <c r="AG44" s="26">
        <f t="shared" si="18"/>
        <v>0</v>
      </c>
      <c r="AH44" s="26">
        <f t="shared" si="18"/>
        <v>0</v>
      </c>
      <c r="AI44" s="26">
        <f t="shared" si="18"/>
        <v>0</v>
      </c>
      <c r="AJ44" s="26">
        <f t="shared" si="18"/>
        <v>0</v>
      </c>
      <c r="AK44" s="26">
        <f t="shared" si="18"/>
        <v>0</v>
      </c>
      <c r="AL44" s="26">
        <f t="shared" si="18"/>
        <v>0</v>
      </c>
      <c r="AM44" s="26">
        <f t="shared" si="18"/>
        <v>0</v>
      </c>
      <c r="AN44" s="26">
        <f t="shared" si="18"/>
        <v>0</v>
      </c>
      <c r="AO44" s="26">
        <f t="shared" si="18"/>
        <v>0</v>
      </c>
      <c r="AP44" s="26"/>
      <c r="AQ44" s="26"/>
      <c r="AR44" s="26"/>
      <c r="AS44" s="26"/>
      <c r="AT44" s="26"/>
      <c r="AU44" s="26"/>
      <c r="AV44" s="26"/>
      <c r="AW44" s="26"/>
      <c r="AX44" s="26"/>
      <c r="AY44" s="26"/>
    </row>
    <row r="45" ht="9.75" customHeight="1">
      <c r="A45" s="1"/>
      <c r="B45" s="50" t="s">
        <v>69</v>
      </c>
      <c r="C45" s="51" t="s">
        <v>70</v>
      </c>
      <c r="D45" s="52"/>
      <c r="E45" s="36"/>
      <c r="F45" s="36" t="s">
        <v>71</v>
      </c>
      <c r="G45" s="36" t="s">
        <v>72</v>
      </c>
      <c r="H45" s="36" t="s">
        <v>72</v>
      </c>
      <c r="I45" s="36" t="s">
        <v>72</v>
      </c>
      <c r="J45" s="36" t="s">
        <v>72</v>
      </c>
      <c r="K45" s="36" t="s">
        <v>72</v>
      </c>
      <c r="L45" s="36" t="s">
        <v>72</v>
      </c>
      <c r="M45" s="36" t="s">
        <v>72</v>
      </c>
      <c r="N45" s="36" t="s">
        <v>72</v>
      </c>
      <c r="O45" s="36" t="s">
        <v>72</v>
      </c>
      <c r="P45" s="36" t="s">
        <v>72</v>
      </c>
      <c r="Q45" s="36" t="s">
        <v>72</v>
      </c>
      <c r="R45" s="36" t="s">
        <v>72</v>
      </c>
      <c r="S45" s="36" t="s">
        <v>72</v>
      </c>
      <c r="T45" s="36" t="s">
        <v>72</v>
      </c>
      <c r="U45" s="36" t="s">
        <v>72</v>
      </c>
      <c r="V45" s="36" t="s">
        <v>72</v>
      </c>
      <c r="W45" s="36" t="s">
        <v>72</v>
      </c>
      <c r="X45" s="36" t="s">
        <v>72</v>
      </c>
      <c r="Y45" s="36" t="s">
        <v>72</v>
      </c>
      <c r="Z45" s="36" t="s">
        <v>72</v>
      </c>
      <c r="AA45" s="36" t="s">
        <v>72</v>
      </c>
      <c r="AB45" s="36" t="s">
        <v>72</v>
      </c>
      <c r="AC45" s="36" t="s">
        <v>72</v>
      </c>
      <c r="AD45" s="36" t="s">
        <v>72</v>
      </c>
      <c r="AE45" s="36" t="s">
        <v>72</v>
      </c>
      <c r="AF45" s="36" t="s">
        <v>72</v>
      </c>
      <c r="AG45" s="36" t="s">
        <v>72</v>
      </c>
      <c r="AH45" s="36" t="s">
        <v>72</v>
      </c>
      <c r="AI45" s="36" t="s">
        <v>72</v>
      </c>
      <c r="AJ45" s="36" t="s">
        <v>72</v>
      </c>
      <c r="AK45" s="36" t="s">
        <v>72</v>
      </c>
      <c r="AL45" s="36" t="s">
        <v>72</v>
      </c>
      <c r="AM45" s="36" t="s">
        <v>72</v>
      </c>
      <c r="AN45" s="36" t="s">
        <v>72</v>
      </c>
      <c r="AO45" s="36" t="s">
        <v>72</v>
      </c>
      <c r="AP45" s="37"/>
      <c r="AQ45" s="37"/>
      <c r="AR45" s="37"/>
      <c r="AS45" s="37"/>
      <c r="AT45" s="37"/>
      <c r="AU45" s="37"/>
      <c r="AV45" s="37"/>
      <c r="AW45" s="37"/>
      <c r="AX45" s="37"/>
      <c r="AY45" s="37"/>
    </row>
    <row r="46" ht="9.75" customHeight="1">
      <c r="A46" s="1"/>
      <c r="B46" s="53" t="s">
        <v>73</v>
      </c>
      <c r="C46" s="54" t="s">
        <v>74</v>
      </c>
      <c r="D46" s="58">
        <v>31000.0</v>
      </c>
      <c r="E46" s="35"/>
      <c r="F46" s="36">
        <f>D46</f>
        <v>31000</v>
      </c>
      <c r="G46" s="36">
        <f t="shared" ref="G46:AO46" si="19">F46</f>
        <v>31000</v>
      </c>
      <c r="H46" s="36">
        <f t="shared" si="19"/>
        <v>31000</v>
      </c>
      <c r="I46" s="36">
        <f t="shared" si="19"/>
        <v>31000</v>
      </c>
      <c r="J46" s="36">
        <f t="shared" si="19"/>
        <v>31000</v>
      </c>
      <c r="K46" s="36">
        <f t="shared" si="19"/>
        <v>31000</v>
      </c>
      <c r="L46" s="36">
        <f t="shared" si="19"/>
        <v>31000</v>
      </c>
      <c r="M46" s="36">
        <f t="shared" si="19"/>
        <v>31000</v>
      </c>
      <c r="N46" s="36">
        <f t="shared" si="19"/>
        <v>31000</v>
      </c>
      <c r="O46" s="36">
        <f t="shared" si="19"/>
        <v>31000</v>
      </c>
      <c r="P46" s="36">
        <f t="shared" si="19"/>
        <v>31000</v>
      </c>
      <c r="Q46" s="36">
        <f t="shared" si="19"/>
        <v>31000</v>
      </c>
      <c r="R46" s="36">
        <f t="shared" si="19"/>
        <v>31000</v>
      </c>
      <c r="S46" s="36">
        <f t="shared" si="19"/>
        <v>31000</v>
      </c>
      <c r="T46" s="36">
        <f t="shared" si="19"/>
        <v>31000</v>
      </c>
      <c r="U46" s="36">
        <f t="shared" si="19"/>
        <v>31000</v>
      </c>
      <c r="V46" s="36">
        <f t="shared" si="19"/>
        <v>31000</v>
      </c>
      <c r="W46" s="36">
        <f t="shared" si="19"/>
        <v>31000</v>
      </c>
      <c r="X46" s="36">
        <f t="shared" si="19"/>
        <v>31000</v>
      </c>
      <c r="Y46" s="36">
        <f t="shared" si="19"/>
        <v>31000</v>
      </c>
      <c r="Z46" s="36">
        <f t="shared" si="19"/>
        <v>31000</v>
      </c>
      <c r="AA46" s="36">
        <f t="shared" si="19"/>
        <v>31000</v>
      </c>
      <c r="AB46" s="36">
        <f t="shared" si="19"/>
        <v>31000</v>
      </c>
      <c r="AC46" s="36">
        <f t="shared" si="19"/>
        <v>31000</v>
      </c>
      <c r="AD46" s="36">
        <f t="shared" si="19"/>
        <v>31000</v>
      </c>
      <c r="AE46" s="36">
        <f t="shared" si="19"/>
        <v>31000</v>
      </c>
      <c r="AF46" s="36">
        <f t="shared" si="19"/>
        <v>31000</v>
      </c>
      <c r="AG46" s="36">
        <f t="shared" si="19"/>
        <v>31000</v>
      </c>
      <c r="AH46" s="36">
        <f t="shared" si="19"/>
        <v>31000</v>
      </c>
      <c r="AI46" s="36">
        <f t="shared" si="19"/>
        <v>31000</v>
      </c>
      <c r="AJ46" s="36">
        <f t="shared" si="19"/>
        <v>31000</v>
      </c>
      <c r="AK46" s="36">
        <f t="shared" si="19"/>
        <v>31000</v>
      </c>
      <c r="AL46" s="36">
        <f t="shared" si="19"/>
        <v>31000</v>
      </c>
      <c r="AM46" s="36">
        <f t="shared" si="19"/>
        <v>31000</v>
      </c>
      <c r="AN46" s="36">
        <f t="shared" si="19"/>
        <v>31000</v>
      </c>
      <c r="AO46" s="36">
        <f t="shared" si="19"/>
        <v>31000</v>
      </c>
      <c r="AP46" s="37"/>
      <c r="AQ46" s="37"/>
      <c r="AR46" s="37"/>
      <c r="AS46" s="37"/>
      <c r="AT46" s="37"/>
      <c r="AU46" s="37"/>
      <c r="AV46" s="37"/>
      <c r="AW46" s="37"/>
      <c r="AX46" s="37"/>
      <c r="AY46" s="37"/>
    </row>
    <row r="47" ht="9.75" customHeight="1">
      <c r="A47" s="1"/>
      <c r="B47" s="53"/>
      <c r="C47" s="54"/>
      <c r="D47" s="55"/>
      <c r="E47" s="35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7"/>
      <c r="AQ47" s="37"/>
      <c r="AR47" s="37"/>
      <c r="AS47" s="37"/>
      <c r="AT47" s="37"/>
      <c r="AU47" s="37"/>
      <c r="AV47" s="37"/>
      <c r="AW47" s="37"/>
      <c r="AX47" s="37"/>
      <c r="AY47" s="37"/>
    </row>
    <row r="48" ht="9.75" customHeight="1">
      <c r="A48" s="1"/>
      <c r="B48" s="53"/>
      <c r="C48" s="54"/>
      <c r="D48" s="55"/>
      <c r="E48" s="35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7"/>
      <c r="AQ48" s="37"/>
      <c r="AR48" s="37"/>
      <c r="AS48" s="37"/>
      <c r="AT48" s="37"/>
      <c r="AU48" s="37"/>
      <c r="AV48" s="37"/>
      <c r="AW48" s="37"/>
      <c r="AX48" s="37"/>
      <c r="AY48" s="37"/>
    </row>
    <row r="49" ht="9.75" customHeight="1">
      <c r="A49" s="49">
        <v>5.0</v>
      </c>
      <c r="B49" s="60" t="s">
        <v>78</v>
      </c>
      <c r="C49" s="25" t="s">
        <v>59</v>
      </c>
      <c r="D49" s="26">
        <f>SUM(F49:AO49)</f>
        <v>17000</v>
      </c>
      <c r="E49" s="25"/>
      <c r="F49" s="26">
        <f t="shared" ref="F49:AO49" si="20">IF(F50="да",F51,0)</f>
        <v>17000</v>
      </c>
      <c r="G49" s="26">
        <f t="shared" si="20"/>
        <v>0</v>
      </c>
      <c r="H49" s="26">
        <f t="shared" si="20"/>
        <v>0</v>
      </c>
      <c r="I49" s="26">
        <f t="shared" si="20"/>
        <v>0</v>
      </c>
      <c r="J49" s="26">
        <f t="shared" si="20"/>
        <v>0</v>
      </c>
      <c r="K49" s="26">
        <f t="shared" si="20"/>
        <v>0</v>
      </c>
      <c r="L49" s="26">
        <f t="shared" si="20"/>
        <v>0</v>
      </c>
      <c r="M49" s="26">
        <f t="shared" si="20"/>
        <v>0</v>
      </c>
      <c r="N49" s="26">
        <f t="shared" si="20"/>
        <v>0</v>
      </c>
      <c r="O49" s="26">
        <f t="shared" si="20"/>
        <v>0</v>
      </c>
      <c r="P49" s="26">
        <f t="shared" si="20"/>
        <v>0</v>
      </c>
      <c r="Q49" s="26">
        <f t="shared" si="20"/>
        <v>0</v>
      </c>
      <c r="R49" s="26">
        <f t="shared" si="20"/>
        <v>0</v>
      </c>
      <c r="S49" s="26">
        <f t="shared" si="20"/>
        <v>0</v>
      </c>
      <c r="T49" s="26">
        <f t="shared" si="20"/>
        <v>0</v>
      </c>
      <c r="U49" s="26">
        <f t="shared" si="20"/>
        <v>0</v>
      </c>
      <c r="V49" s="26">
        <f t="shared" si="20"/>
        <v>0</v>
      </c>
      <c r="W49" s="26">
        <f t="shared" si="20"/>
        <v>0</v>
      </c>
      <c r="X49" s="26">
        <f t="shared" si="20"/>
        <v>0</v>
      </c>
      <c r="Y49" s="26">
        <f t="shared" si="20"/>
        <v>0</v>
      </c>
      <c r="Z49" s="26">
        <f t="shared" si="20"/>
        <v>0</v>
      </c>
      <c r="AA49" s="26">
        <f t="shared" si="20"/>
        <v>0</v>
      </c>
      <c r="AB49" s="26">
        <f t="shared" si="20"/>
        <v>0</v>
      </c>
      <c r="AC49" s="26">
        <f t="shared" si="20"/>
        <v>0</v>
      </c>
      <c r="AD49" s="26">
        <f t="shared" si="20"/>
        <v>0</v>
      </c>
      <c r="AE49" s="26">
        <f t="shared" si="20"/>
        <v>0</v>
      </c>
      <c r="AF49" s="26">
        <f t="shared" si="20"/>
        <v>0</v>
      </c>
      <c r="AG49" s="26">
        <f t="shared" si="20"/>
        <v>0</v>
      </c>
      <c r="AH49" s="26">
        <f t="shared" si="20"/>
        <v>0</v>
      </c>
      <c r="AI49" s="26">
        <f t="shared" si="20"/>
        <v>0</v>
      </c>
      <c r="AJ49" s="26">
        <f t="shared" si="20"/>
        <v>0</v>
      </c>
      <c r="AK49" s="26">
        <f t="shared" si="20"/>
        <v>0</v>
      </c>
      <c r="AL49" s="26">
        <f t="shared" si="20"/>
        <v>0</v>
      </c>
      <c r="AM49" s="26">
        <f t="shared" si="20"/>
        <v>0</v>
      </c>
      <c r="AN49" s="26">
        <f t="shared" si="20"/>
        <v>0</v>
      </c>
      <c r="AO49" s="26">
        <f t="shared" si="20"/>
        <v>0</v>
      </c>
      <c r="AP49" s="26"/>
      <c r="AQ49" s="26"/>
      <c r="AR49" s="26"/>
      <c r="AS49" s="26"/>
      <c r="AT49" s="26"/>
      <c r="AU49" s="26"/>
      <c r="AV49" s="26"/>
      <c r="AW49" s="26"/>
      <c r="AX49" s="26"/>
      <c r="AY49" s="26"/>
    </row>
    <row r="50" ht="9.75" customHeight="1">
      <c r="A50" s="1"/>
      <c r="B50" s="50" t="s">
        <v>69</v>
      </c>
      <c r="C50" s="51" t="s">
        <v>70</v>
      </c>
      <c r="D50" s="52"/>
      <c r="E50" s="36"/>
      <c r="F50" s="36" t="s">
        <v>71</v>
      </c>
      <c r="G50" s="36" t="s">
        <v>72</v>
      </c>
      <c r="H50" s="36" t="s">
        <v>72</v>
      </c>
      <c r="I50" s="36" t="s">
        <v>72</v>
      </c>
      <c r="J50" s="36" t="s">
        <v>72</v>
      </c>
      <c r="K50" s="36" t="s">
        <v>72</v>
      </c>
      <c r="L50" s="36" t="s">
        <v>72</v>
      </c>
      <c r="M50" s="36" t="s">
        <v>72</v>
      </c>
      <c r="N50" s="36" t="s">
        <v>72</v>
      </c>
      <c r="O50" s="36" t="s">
        <v>72</v>
      </c>
      <c r="P50" s="36" t="s">
        <v>72</v>
      </c>
      <c r="Q50" s="36" t="s">
        <v>72</v>
      </c>
      <c r="R50" s="36" t="s">
        <v>72</v>
      </c>
      <c r="S50" s="36" t="s">
        <v>72</v>
      </c>
      <c r="T50" s="36" t="s">
        <v>72</v>
      </c>
      <c r="U50" s="36" t="s">
        <v>72</v>
      </c>
      <c r="V50" s="36" t="s">
        <v>72</v>
      </c>
      <c r="W50" s="36" t="s">
        <v>72</v>
      </c>
      <c r="X50" s="36" t="s">
        <v>72</v>
      </c>
      <c r="Y50" s="36" t="s">
        <v>72</v>
      </c>
      <c r="Z50" s="36" t="s">
        <v>72</v>
      </c>
      <c r="AA50" s="36" t="s">
        <v>72</v>
      </c>
      <c r="AB50" s="36" t="s">
        <v>72</v>
      </c>
      <c r="AC50" s="36" t="s">
        <v>72</v>
      </c>
      <c r="AD50" s="36" t="s">
        <v>72</v>
      </c>
      <c r="AE50" s="36" t="s">
        <v>72</v>
      </c>
      <c r="AF50" s="36" t="s">
        <v>72</v>
      </c>
      <c r="AG50" s="36" t="s">
        <v>72</v>
      </c>
      <c r="AH50" s="36" t="s">
        <v>72</v>
      </c>
      <c r="AI50" s="36" t="s">
        <v>72</v>
      </c>
      <c r="AJ50" s="36" t="s">
        <v>72</v>
      </c>
      <c r="AK50" s="36" t="s">
        <v>72</v>
      </c>
      <c r="AL50" s="36" t="s">
        <v>72</v>
      </c>
      <c r="AM50" s="36" t="s">
        <v>72</v>
      </c>
      <c r="AN50" s="36" t="s">
        <v>72</v>
      </c>
      <c r="AO50" s="36" t="s">
        <v>72</v>
      </c>
      <c r="AP50" s="37"/>
      <c r="AQ50" s="37"/>
      <c r="AR50" s="37"/>
      <c r="AS50" s="37"/>
      <c r="AT50" s="37"/>
      <c r="AU50" s="37"/>
      <c r="AV50" s="37"/>
      <c r="AW50" s="37"/>
      <c r="AX50" s="37"/>
      <c r="AY50" s="37"/>
    </row>
    <row r="51" ht="9.75" customHeight="1">
      <c r="A51" s="1"/>
      <c r="B51" s="53" t="s">
        <v>73</v>
      </c>
      <c r="C51" s="54" t="s">
        <v>74</v>
      </c>
      <c r="D51" s="58">
        <v>17000.0</v>
      </c>
      <c r="E51" s="35"/>
      <c r="F51" s="36">
        <f>D51</f>
        <v>17000</v>
      </c>
      <c r="G51" s="36">
        <f t="shared" ref="G51:AO51" si="21">F51</f>
        <v>17000</v>
      </c>
      <c r="H51" s="36">
        <f t="shared" si="21"/>
        <v>17000</v>
      </c>
      <c r="I51" s="36">
        <f t="shared" si="21"/>
        <v>17000</v>
      </c>
      <c r="J51" s="36">
        <f t="shared" si="21"/>
        <v>17000</v>
      </c>
      <c r="K51" s="36">
        <f t="shared" si="21"/>
        <v>17000</v>
      </c>
      <c r="L51" s="36">
        <f t="shared" si="21"/>
        <v>17000</v>
      </c>
      <c r="M51" s="36">
        <f t="shared" si="21"/>
        <v>17000</v>
      </c>
      <c r="N51" s="36">
        <f t="shared" si="21"/>
        <v>17000</v>
      </c>
      <c r="O51" s="36">
        <f t="shared" si="21"/>
        <v>17000</v>
      </c>
      <c r="P51" s="36">
        <f t="shared" si="21"/>
        <v>17000</v>
      </c>
      <c r="Q51" s="36">
        <f t="shared" si="21"/>
        <v>17000</v>
      </c>
      <c r="R51" s="36">
        <f t="shared" si="21"/>
        <v>17000</v>
      </c>
      <c r="S51" s="36">
        <f t="shared" si="21"/>
        <v>17000</v>
      </c>
      <c r="T51" s="36">
        <f t="shared" si="21"/>
        <v>17000</v>
      </c>
      <c r="U51" s="36">
        <f t="shared" si="21"/>
        <v>17000</v>
      </c>
      <c r="V51" s="36">
        <f t="shared" si="21"/>
        <v>17000</v>
      </c>
      <c r="W51" s="36">
        <f t="shared" si="21"/>
        <v>17000</v>
      </c>
      <c r="X51" s="36">
        <f t="shared" si="21"/>
        <v>17000</v>
      </c>
      <c r="Y51" s="36">
        <f t="shared" si="21"/>
        <v>17000</v>
      </c>
      <c r="Z51" s="36">
        <f t="shared" si="21"/>
        <v>17000</v>
      </c>
      <c r="AA51" s="36">
        <f t="shared" si="21"/>
        <v>17000</v>
      </c>
      <c r="AB51" s="36">
        <f t="shared" si="21"/>
        <v>17000</v>
      </c>
      <c r="AC51" s="36">
        <f t="shared" si="21"/>
        <v>17000</v>
      </c>
      <c r="AD51" s="36">
        <f t="shared" si="21"/>
        <v>17000</v>
      </c>
      <c r="AE51" s="36">
        <f t="shared" si="21"/>
        <v>17000</v>
      </c>
      <c r="AF51" s="36">
        <f t="shared" si="21"/>
        <v>17000</v>
      </c>
      <c r="AG51" s="36">
        <f t="shared" si="21"/>
        <v>17000</v>
      </c>
      <c r="AH51" s="36">
        <f t="shared" si="21"/>
        <v>17000</v>
      </c>
      <c r="AI51" s="36">
        <f t="shared" si="21"/>
        <v>17000</v>
      </c>
      <c r="AJ51" s="36">
        <f t="shared" si="21"/>
        <v>17000</v>
      </c>
      <c r="AK51" s="36">
        <f t="shared" si="21"/>
        <v>17000</v>
      </c>
      <c r="AL51" s="36">
        <f t="shared" si="21"/>
        <v>17000</v>
      </c>
      <c r="AM51" s="36">
        <f t="shared" si="21"/>
        <v>17000</v>
      </c>
      <c r="AN51" s="36">
        <f t="shared" si="21"/>
        <v>17000</v>
      </c>
      <c r="AO51" s="36">
        <f t="shared" si="21"/>
        <v>17000</v>
      </c>
      <c r="AP51" s="37"/>
      <c r="AQ51" s="37"/>
      <c r="AR51" s="37"/>
      <c r="AS51" s="37"/>
      <c r="AT51" s="37"/>
      <c r="AU51" s="37"/>
      <c r="AV51" s="37"/>
      <c r="AW51" s="37"/>
      <c r="AX51" s="37"/>
      <c r="AY51" s="37"/>
    </row>
    <row r="52" ht="9.75" customHeight="1">
      <c r="A52" s="1"/>
      <c r="B52" s="53"/>
      <c r="C52" s="54"/>
      <c r="D52" s="55"/>
      <c r="E52" s="35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7"/>
      <c r="AQ52" s="37"/>
      <c r="AR52" s="37"/>
      <c r="AS52" s="37"/>
      <c r="AT52" s="37"/>
      <c r="AU52" s="37"/>
      <c r="AV52" s="37"/>
      <c r="AW52" s="37"/>
      <c r="AX52" s="37"/>
      <c r="AY52" s="37"/>
    </row>
    <row r="53" ht="9.75" customHeight="1">
      <c r="A53" s="1"/>
      <c r="B53" s="61"/>
      <c r="C53" s="35"/>
      <c r="D53" s="26"/>
      <c r="E53" s="35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</row>
    <row r="54" ht="9.75" customHeight="1">
      <c r="A54" s="62" t="s">
        <v>79</v>
      </c>
      <c r="B54" s="63"/>
      <c r="C54" s="41" t="s">
        <v>59</v>
      </c>
      <c r="D54" s="42">
        <f>SUM(F54:AO54)</f>
        <v>435000</v>
      </c>
      <c r="E54" s="41"/>
      <c r="F54" s="42">
        <f t="shared" ref="F54:AO54" si="22">F40+F32+F49+F44+F36</f>
        <v>435000</v>
      </c>
      <c r="G54" s="42">
        <f t="shared" si="22"/>
        <v>0</v>
      </c>
      <c r="H54" s="42">
        <f t="shared" si="22"/>
        <v>0</v>
      </c>
      <c r="I54" s="42">
        <f t="shared" si="22"/>
        <v>0</v>
      </c>
      <c r="J54" s="42">
        <f t="shared" si="22"/>
        <v>0</v>
      </c>
      <c r="K54" s="42">
        <f t="shared" si="22"/>
        <v>0</v>
      </c>
      <c r="L54" s="42">
        <f t="shared" si="22"/>
        <v>0</v>
      </c>
      <c r="M54" s="42">
        <f t="shared" si="22"/>
        <v>0</v>
      </c>
      <c r="N54" s="42">
        <f t="shared" si="22"/>
        <v>0</v>
      </c>
      <c r="O54" s="42">
        <f t="shared" si="22"/>
        <v>0</v>
      </c>
      <c r="P54" s="42">
        <f t="shared" si="22"/>
        <v>0</v>
      </c>
      <c r="Q54" s="42">
        <f t="shared" si="22"/>
        <v>0</v>
      </c>
      <c r="R54" s="42">
        <f t="shared" si="22"/>
        <v>0</v>
      </c>
      <c r="S54" s="42">
        <f t="shared" si="22"/>
        <v>0</v>
      </c>
      <c r="T54" s="42">
        <f t="shared" si="22"/>
        <v>0</v>
      </c>
      <c r="U54" s="42">
        <f t="shared" si="22"/>
        <v>0</v>
      </c>
      <c r="V54" s="42">
        <f t="shared" si="22"/>
        <v>0</v>
      </c>
      <c r="W54" s="42">
        <f t="shared" si="22"/>
        <v>0</v>
      </c>
      <c r="X54" s="42">
        <f t="shared" si="22"/>
        <v>0</v>
      </c>
      <c r="Y54" s="42">
        <f t="shared" si="22"/>
        <v>0</v>
      </c>
      <c r="Z54" s="42">
        <f t="shared" si="22"/>
        <v>0</v>
      </c>
      <c r="AA54" s="42">
        <f t="shared" si="22"/>
        <v>0</v>
      </c>
      <c r="AB54" s="42">
        <f t="shared" si="22"/>
        <v>0</v>
      </c>
      <c r="AC54" s="42">
        <f t="shared" si="22"/>
        <v>0</v>
      </c>
      <c r="AD54" s="42">
        <f t="shared" si="22"/>
        <v>0</v>
      </c>
      <c r="AE54" s="42">
        <f t="shared" si="22"/>
        <v>0</v>
      </c>
      <c r="AF54" s="42">
        <f t="shared" si="22"/>
        <v>0</v>
      </c>
      <c r="AG54" s="42">
        <f t="shared" si="22"/>
        <v>0</v>
      </c>
      <c r="AH54" s="42">
        <f t="shared" si="22"/>
        <v>0</v>
      </c>
      <c r="AI54" s="42">
        <f t="shared" si="22"/>
        <v>0</v>
      </c>
      <c r="AJ54" s="42">
        <f t="shared" si="22"/>
        <v>0</v>
      </c>
      <c r="AK54" s="42">
        <f t="shared" si="22"/>
        <v>0</v>
      </c>
      <c r="AL54" s="42">
        <f t="shared" si="22"/>
        <v>0</v>
      </c>
      <c r="AM54" s="42">
        <f t="shared" si="22"/>
        <v>0</v>
      </c>
      <c r="AN54" s="42">
        <f t="shared" si="22"/>
        <v>0</v>
      </c>
      <c r="AO54" s="42">
        <f t="shared" si="22"/>
        <v>0</v>
      </c>
      <c r="AP54" s="42"/>
      <c r="AQ54" s="42"/>
      <c r="AR54" s="42"/>
      <c r="AS54" s="42"/>
      <c r="AT54" s="42"/>
      <c r="AU54" s="42"/>
      <c r="AV54" s="42"/>
      <c r="AW54" s="42"/>
      <c r="AX54" s="42"/>
      <c r="AY54" s="42"/>
    </row>
    <row r="55" ht="9.75" customHeight="1">
      <c r="A55" s="1"/>
      <c r="B55" s="2"/>
      <c r="C55" s="9"/>
      <c r="D55" s="4"/>
      <c r="E55" s="9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5"/>
      <c r="AP55" s="6"/>
      <c r="AQ55" s="6"/>
      <c r="AR55" s="6"/>
      <c r="AS55" s="6"/>
      <c r="AT55" s="6"/>
      <c r="AU55" s="6"/>
      <c r="AV55" s="6"/>
      <c r="AW55" s="6"/>
      <c r="AX55" s="6"/>
      <c r="AY55" s="6"/>
    </row>
    <row r="56" ht="9.75" customHeight="1">
      <c r="A56" s="45" t="s">
        <v>80</v>
      </c>
      <c r="B56" s="46" t="s">
        <v>81</v>
      </c>
      <c r="C56" s="47"/>
      <c r="D56" s="48">
        <f>SUM(F56:AO56)</f>
        <v>1567350</v>
      </c>
      <c r="E56" s="47"/>
      <c r="F56" s="48">
        <f t="shared" ref="F56:AO56" si="23">F79</f>
        <v>42790</v>
      </c>
      <c r="G56" s="48">
        <f t="shared" si="23"/>
        <v>43070</v>
      </c>
      <c r="H56" s="48">
        <f t="shared" si="23"/>
        <v>43350</v>
      </c>
      <c r="I56" s="48">
        <f t="shared" si="23"/>
        <v>43580</v>
      </c>
      <c r="J56" s="48">
        <f t="shared" si="23"/>
        <v>43580</v>
      </c>
      <c r="K56" s="48">
        <f t="shared" si="23"/>
        <v>43580</v>
      </c>
      <c r="L56" s="48">
        <f t="shared" si="23"/>
        <v>43580</v>
      </c>
      <c r="M56" s="48">
        <f t="shared" si="23"/>
        <v>43580</v>
      </c>
      <c r="N56" s="48">
        <f t="shared" si="23"/>
        <v>43580</v>
      </c>
      <c r="O56" s="48">
        <f t="shared" si="23"/>
        <v>43580</v>
      </c>
      <c r="P56" s="48">
        <f t="shared" si="23"/>
        <v>43580</v>
      </c>
      <c r="Q56" s="48">
        <f t="shared" si="23"/>
        <v>43580</v>
      </c>
      <c r="R56" s="48">
        <f t="shared" si="23"/>
        <v>43580</v>
      </c>
      <c r="S56" s="48">
        <f t="shared" si="23"/>
        <v>43580</v>
      </c>
      <c r="T56" s="48">
        <f t="shared" si="23"/>
        <v>43580</v>
      </c>
      <c r="U56" s="48">
        <f t="shared" si="23"/>
        <v>43580</v>
      </c>
      <c r="V56" s="48">
        <f t="shared" si="23"/>
        <v>43580</v>
      </c>
      <c r="W56" s="48">
        <f t="shared" si="23"/>
        <v>43580</v>
      </c>
      <c r="X56" s="48">
        <f t="shared" si="23"/>
        <v>43580</v>
      </c>
      <c r="Y56" s="48">
        <f t="shared" si="23"/>
        <v>43580</v>
      </c>
      <c r="Z56" s="48">
        <f t="shared" si="23"/>
        <v>43580</v>
      </c>
      <c r="AA56" s="48">
        <f t="shared" si="23"/>
        <v>43580</v>
      </c>
      <c r="AB56" s="48">
        <f t="shared" si="23"/>
        <v>43580</v>
      </c>
      <c r="AC56" s="48">
        <f t="shared" si="23"/>
        <v>43580</v>
      </c>
      <c r="AD56" s="48">
        <f t="shared" si="23"/>
        <v>43580</v>
      </c>
      <c r="AE56" s="48">
        <f t="shared" si="23"/>
        <v>43580</v>
      </c>
      <c r="AF56" s="48">
        <f t="shared" si="23"/>
        <v>43580</v>
      </c>
      <c r="AG56" s="48">
        <f t="shared" si="23"/>
        <v>43580</v>
      </c>
      <c r="AH56" s="48">
        <f t="shared" si="23"/>
        <v>43580</v>
      </c>
      <c r="AI56" s="48">
        <f t="shared" si="23"/>
        <v>43580</v>
      </c>
      <c r="AJ56" s="48">
        <f t="shared" si="23"/>
        <v>43580</v>
      </c>
      <c r="AK56" s="48">
        <f t="shared" si="23"/>
        <v>43580</v>
      </c>
      <c r="AL56" s="48">
        <f t="shared" si="23"/>
        <v>43580</v>
      </c>
      <c r="AM56" s="48">
        <f t="shared" si="23"/>
        <v>43580</v>
      </c>
      <c r="AN56" s="48">
        <f t="shared" si="23"/>
        <v>43580</v>
      </c>
      <c r="AO56" s="48">
        <f t="shared" si="23"/>
        <v>43580</v>
      </c>
      <c r="AP56" s="48"/>
      <c r="AQ56" s="48"/>
      <c r="AR56" s="48"/>
      <c r="AS56" s="48"/>
      <c r="AT56" s="48"/>
      <c r="AU56" s="48"/>
      <c r="AV56" s="48"/>
      <c r="AW56" s="48"/>
      <c r="AX56" s="48"/>
      <c r="AY56" s="48"/>
    </row>
    <row r="57" ht="9.75" customHeight="1">
      <c r="A57" s="45"/>
      <c r="B57" s="64"/>
      <c r="C57" s="65"/>
      <c r="D57" s="66"/>
      <c r="E57" s="65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8"/>
      <c r="AP57" s="69"/>
      <c r="AQ57" s="69"/>
      <c r="AR57" s="69"/>
      <c r="AS57" s="69"/>
      <c r="AT57" s="69"/>
      <c r="AU57" s="69"/>
      <c r="AV57" s="69"/>
      <c r="AW57" s="69"/>
      <c r="AX57" s="69"/>
      <c r="AY57" s="69"/>
    </row>
    <row r="58" ht="9.75" customHeight="1">
      <c r="A58" s="49">
        <v>1.0</v>
      </c>
      <c r="B58" s="59" t="s">
        <v>82</v>
      </c>
      <c r="C58" s="25" t="s">
        <v>59</v>
      </c>
      <c r="D58" s="26">
        <f>SUM(F58:AO58)</f>
        <v>1296000</v>
      </c>
      <c r="E58" s="25"/>
      <c r="F58" s="26">
        <f t="shared" ref="F58:AO58" si="24">IF(F59="да",F60,0)</f>
        <v>36000</v>
      </c>
      <c r="G58" s="26">
        <f t="shared" si="24"/>
        <v>36000</v>
      </c>
      <c r="H58" s="26">
        <f t="shared" si="24"/>
        <v>36000</v>
      </c>
      <c r="I58" s="26">
        <f t="shared" si="24"/>
        <v>36000</v>
      </c>
      <c r="J58" s="26">
        <f t="shared" si="24"/>
        <v>36000</v>
      </c>
      <c r="K58" s="26">
        <f t="shared" si="24"/>
        <v>36000</v>
      </c>
      <c r="L58" s="26">
        <f t="shared" si="24"/>
        <v>36000</v>
      </c>
      <c r="M58" s="26">
        <f t="shared" si="24"/>
        <v>36000</v>
      </c>
      <c r="N58" s="26">
        <f t="shared" si="24"/>
        <v>36000</v>
      </c>
      <c r="O58" s="26">
        <f t="shared" si="24"/>
        <v>36000</v>
      </c>
      <c r="P58" s="26">
        <f t="shared" si="24"/>
        <v>36000</v>
      </c>
      <c r="Q58" s="26">
        <f t="shared" si="24"/>
        <v>36000</v>
      </c>
      <c r="R58" s="26">
        <f t="shared" si="24"/>
        <v>36000</v>
      </c>
      <c r="S58" s="26">
        <f t="shared" si="24"/>
        <v>36000</v>
      </c>
      <c r="T58" s="26">
        <f t="shared" si="24"/>
        <v>36000</v>
      </c>
      <c r="U58" s="26">
        <f t="shared" si="24"/>
        <v>36000</v>
      </c>
      <c r="V58" s="26">
        <f t="shared" si="24"/>
        <v>36000</v>
      </c>
      <c r="W58" s="26">
        <f t="shared" si="24"/>
        <v>36000</v>
      </c>
      <c r="X58" s="26">
        <f t="shared" si="24"/>
        <v>36000</v>
      </c>
      <c r="Y58" s="26">
        <f t="shared" si="24"/>
        <v>36000</v>
      </c>
      <c r="Z58" s="26">
        <f t="shared" si="24"/>
        <v>36000</v>
      </c>
      <c r="AA58" s="26">
        <f t="shared" si="24"/>
        <v>36000</v>
      </c>
      <c r="AB58" s="26">
        <f t="shared" si="24"/>
        <v>36000</v>
      </c>
      <c r="AC58" s="26">
        <f t="shared" si="24"/>
        <v>36000</v>
      </c>
      <c r="AD58" s="26">
        <f t="shared" si="24"/>
        <v>36000</v>
      </c>
      <c r="AE58" s="26">
        <f t="shared" si="24"/>
        <v>36000</v>
      </c>
      <c r="AF58" s="26">
        <f t="shared" si="24"/>
        <v>36000</v>
      </c>
      <c r="AG58" s="26">
        <f t="shared" si="24"/>
        <v>36000</v>
      </c>
      <c r="AH58" s="26">
        <f t="shared" si="24"/>
        <v>36000</v>
      </c>
      <c r="AI58" s="26">
        <f t="shared" si="24"/>
        <v>36000</v>
      </c>
      <c r="AJ58" s="26">
        <f t="shared" si="24"/>
        <v>36000</v>
      </c>
      <c r="AK58" s="26">
        <f t="shared" si="24"/>
        <v>36000</v>
      </c>
      <c r="AL58" s="26">
        <f t="shared" si="24"/>
        <v>36000</v>
      </c>
      <c r="AM58" s="26">
        <f t="shared" si="24"/>
        <v>36000</v>
      </c>
      <c r="AN58" s="26">
        <f t="shared" si="24"/>
        <v>36000</v>
      </c>
      <c r="AO58" s="26">
        <f t="shared" si="24"/>
        <v>36000</v>
      </c>
      <c r="AP58" s="26"/>
      <c r="AQ58" s="26"/>
      <c r="AR58" s="26"/>
      <c r="AS58" s="26"/>
      <c r="AT58" s="26"/>
      <c r="AU58" s="26"/>
      <c r="AV58" s="26"/>
      <c r="AW58" s="26"/>
      <c r="AX58" s="26"/>
      <c r="AY58" s="26"/>
    </row>
    <row r="59" ht="9.75" customHeight="1">
      <c r="A59" s="1"/>
      <c r="B59" s="50" t="s">
        <v>69</v>
      </c>
      <c r="C59" s="51" t="s">
        <v>70</v>
      </c>
      <c r="D59" s="43"/>
      <c r="E59" s="38"/>
      <c r="F59" s="11" t="s">
        <v>71</v>
      </c>
      <c r="G59" s="11" t="s">
        <v>71</v>
      </c>
      <c r="H59" s="11" t="s">
        <v>71</v>
      </c>
      <c r="I59" s="11" t="s">
        <v>71</v>
      </c>
      <c r="J59" s="11" t="s">
        <v>71</v>
      </c>
      <c r="K59" s="11" t="s">
        <v>71</v>
      </c>
      <c r="L59" s="11" t="s">
        <v>71</v>
      </c>
      <c r="M59" s="11" t="s">
        <v>71</v>
      </c>
      <c r="N59" s="11" t="s">
        <v>71</v>
      </c>
      <c r="O59" s="11" t="s">
        <v>71</v>
      </c>
      <c r="P59" s="11" t="s">
        <v>71</v>
      </c>
      <c r="Q59" s="11" t="s">
        <v>71</v>
      </c>
      <c r="R59" s="11" t="s">
        <v>71</v>
      </c>
      <c r="S59" s="11" t="s">
        <v>71</v>
      </c>
      <c r="T59" s="11" t="s">
        <v>71</v>
      </c>
      <c r="U59" s="11" t="s">
        <v>71</v>
      </c>
      <c r="V59" s="11" t="s">
        <v>71</v>
      </c>
      <c r="W59" s="11" t="s">
        <v>71</v>
      </c>
      <c r="X59" s="11" t="s">
        <v>71</v>
      </c>
      <c r="Y59" s="11" t="s">
        <v>71</v>
      </c>
      <c r="Z59" s="11" t="s">
        <v>71</v>
      </c>
      <c r="AA59" s="11" t="s">
        <v>71</v>
      </c>
      <c r="AB59" s="11" t="s">
        <v>71</v>
      </c>
      <c r="AC59" s="11" t="s">
        <v>71</v>
      </c>
      <c r="AD59" s="11" t="s">
        <v>71</v>
      </c>
      <c r="AE59" s="11" t="s">
        <v>71</v>
      </c>
      <c r="AF59" s="11" t="s">
        <v>71</v>
      </c>
      <c r="AG59" s="11" t="s">
        <v>71</v>
      </c>
      <c r="AH59" s="11" t="s">
        <v>71</v>
      </c>
      <c r="AI59" s="11" t="s">
        <v>71</v>
      </c>
      <c r="AJ59" s="11" t="s">
        <v>71</v>
      </c>
      <c r="AK59" s="11" t="s">
        <v>71</v>
      </c>
      <c r="AL59" s="11" t="s">
        <v>71</v>
      </c>
      <c r="AM59" s="11" t="s">
        <v>71</v>
      </c>
      <c r="AN59" s="11" t="s">
        <v>71</v>
      </c>
      <c r="AO59" s="11" t="s">
        <v>71</v>
      </c>
      <c r="AP59" s="6"/>
      <c r="AQ59" s="6"/>
      <c r="AR59" s="6"/>
      <c r="AS59" s="6"/>
      <c r="AT59" s="6"/>
      <c r="AU59" s="6"/>
      <c r="AV59" s="6"/>
      <c r="AW59" s="6"/>
      <c r="AX59" s="6"/>
      <c r="AY59" s="6"/>
    </row>
    <row r="60" ht="9.75" customHeight="1">
      <c r="A60" s="1"/>
      <c r="B60" s="53" t="s">
        <v>73</v>
      </c>
      <c r="C60" s="54" t="s">
        <v>74</v>
      </c>
      <c r="D60" s="58">
        <v>36000.0</v>
      </c>
      <c r="E60" s="38"/>
      <c r="F60" s="11">
        <f>D60</f>
        <v>36000</v>
      </c>
      <c r="G60" s="11">
        <f>D60</f>
        <v>36000</v>
      </c>
      <c r="H60" s="11">
        <f>G60</f>
        <v>36000</v>
      </c>
      <c r="I60" s="11">
        <f t="shared" ref="I60:AO60" si="25">F60</f>
        <v>36000</v>
      </c>
      <c r="J60" s="11">
        <f t="shared" si="25"/>
        <v>36000</v>
      </c>
      <c r="K60" s="11">
        <f t="shared" si="25"/>
        <v>36000</v>
      </c>
      <c r="L60" s="11">
        <f t="shared" si="25"/>
        <v>36000</v>
      </c>
      <c r="M60" s="11">
        <f t="shared" si="25"/>
        <v>36000</v>
      </c>
      <c r="N60" s="11">
        <f t="shared" si="25"/>
        <v>36000</v>
      </c>
      <c r="O60" s="11">
        <f t="shared" si="25"/>
        <v>36000</v>
      </c>
      <c r="P60" s="11">
        <f t="shared" si="25"/>
        <v>36000</v>
      </c>
      <c r="Q60" s="11">
        <f t="shared" si="25"/>
        <v>36000</v>
      </c>
      <c r="R60" s="11">
        <f t="shared" si="25"/>
        <v>36000</v>
      </c>
      <c r="S60" s="11">
        <f t="shared" si="25"/>
        <v>36000</v>
      </c>
      <c r="T60" s="11">
        <f t="shared" si="25"/>
        <v>36000</v>
      </c>
      <c r="U60" s="11">
        <f t="shared" si="25"/>
        <v>36000</v>
      </c>
      <c r="V60" s="11">
        <f t="shared" si="25"/>
        <v>36000</v>
      </c>
      <c r="W60" s="11">
        <f t="shared" si="25"/>
        <v>36000</v>
      </c>
      <c r="X60" s="11">
        <f t="shared" si="25"/>
        <v>36000</v>
      </c>
      <c r="Y60" s="11">
        <f t="shared" si="25"/>
        <v>36000</v>
      </c>
      <c r="Z60" s="11">
        <f t="shared" si="25"/>
        <v>36000</v>
      </c>
      <c r="AA60" s="11">
        <f t="shared" si="25"/>
        <v>36000</v>
      </c>
      <c r="AB60" s="11">
        <f t="shared" si="25"/>
        <v>36000</v>
      </c>
      <c r="AC60" s="11">
        <f t="shared" si="25"/>
        <v>36000</v>
      </c>
      <c r="AD60" s="11">
        <f t="shared" si="25"/>
        <v>36000</v>
      </c>
      <c r="AE60" s="11">
        <f t="shared" si="25"/>
        <v>36000</v>
      </c>
      <c r="AF60" s="11">
        <f t="shared" si="25"/>
        <v>36000</v>
      </c>
      <c r="AG60" s="11">
        <f t="shared" si="25"/>
        <v>36000</v>
      </c>
      <c r="AH60" s="11">
        <f t="shared" si="25"/>
        <v>36000</v>
      </c>
      <c r="AI60" s="11">
        <f t="shared" si="25"/>
        <v>36000</v>
      </c>
      <c r="AJ60" s="11">
        <f t="shared" si="25"/>
        <v>36000</v>
      </c>
      <c r="AK60" s="11">
        <f t="shared" si="25"/>
        <v>36000</v>
      </c>
      <c r="AL60" s="11">
        <f t="shared" si="25"/>
        <v>36000</v>
      </c>
      <c r="AM60" s="11">
        <f t="shared" si="25"/>
        <v>36000</v>
      </c>
      <c r="AN60" s="11">
        <f t="shared" si="25"/>
        <v>36000</v>
      </c>
      <c r="AO60" s="11">
        <f t="shared" si="25"/>
        <v>36000</v>
      </c>
      <c r="AP60" s="6"/>
      <c r="AQ60" s="6"/>
      <c r="AR60" s="6"/>
      <c r="AS60" s="6"/>
      <c r="AT60" s="6"/>
      <c r="AU60" s="6"/>
      <c r="AV60" s="6"/>
      <c r="AW60" s="6"/>
      <c r="AX60" s="6"/>
      <c r="AY60" s="6"/>
    </row>
    <row r="61" ht="9.75" customHeight="1">
      <c r="A61" s="1"/>
      <c r="B61" s="70"/>
      <c r="C61" s="38"/>
      <c r="D61" s="4"/>
      <c r="E61" s="38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5"/>
      <c r="AP61" s="6"/>
      <c r="AQ61" s="6"/>
      <c r="AR61" s="6"/>
      <c r="AS61" s="6"/>
      <c r="AT61" s="6"/>
      <c r="AU61" s="6"/>
      <c r="AV61" s="6"/>
      <c r="AW61" s="6"/>
      <c r="AX61" s="6"/>
      <c r="AY61" s="6"/>
    </row>
    <row r="62" ht="9.75" customHeight="1">
      <c r="A62" s="49">
        <v>2.0</v>
      </c>
      <c r="B62" s="24" t="s">
        <v>83</v>
      </c>
      <c r="C62" s="25" t="s">
        <v>59</v>
      </c>
      <c r="D62" s="26">
        <f>SUM(F62:AO62)</f>
        <v>172800</v>
      </c>
      <c r="E62" s="25"/>
      <c r="F62" s="26">
        <f t="shared" ref="F62:AO62" si="26">IF(F63="да",F65*F64,0)</f>
        <v>4800</v>
      </c>
      <c r="G62" s="26">
        <f t="shared" si="26"/>
        <v>4800</v>
      </c>
      <c r="H62" s="26">
        <f t="shared" si="26"/>
        <v>4800</v>
      </c>
      <c r="I62" s="26">
        <f t="shared" si="26"/>
        <v>4800</v>
      </c>
      <c r="J62" s="26">
        <f t="shared" si="26"/>
        <v>4800</v>
      </c>
      <c r="K62" s="26">
        <f t="shared" si="26"/>
        <v>4800</v>
      </c>
      <c r="L62" s="26">
        <f t="shared" si="26"/>
        <v>4800</v>
      </c>
      <c r="M62" s="26">
        <f t="shared" si="26"/>
        <v>4800</v>
      </c>
      <c r="N62" s="26">
        <f t="shared" si="26"/>
        <v>4800</v>
      </c>
      <c r="O62" s="26">
        <f t="shared" si="26"/>
        <v>4800</v>
      </c>
      <c r="P62" s="26">
        <f t="shared" si="26"/>
        <v>4800</v>
      </c>
      <c r="Q62" s="26">
        <f t="shared" si="26"/>
        <v>4800</v>
      </c>
      <c r="R62" s="26">
        <f t="shared" si="26"/>
        <v>4800</v>
      </c>
      <c r="S62" s="26">
        <f t="shared" si="26"/>
        <v>4800</v>
      </c>
      <c r="T62" s="26">
        <f t="shared" si="26"/>
        <v>4800</v>
      </c>
      <c r="U62" s="26">
        <f t="shared" si="26"/>
        <v>4800</v>
      </c>
      <c r="V62" s="26">
        <f t="shared" si="26"/>
        <v>4800</v>
      </c>
      <c r="W62" s="26">
        <f t="shared" si="26"/>
        <v>4800</v>
      </c>
      <c r="X62" s="26">
        <f t="shared" si="26"/>
        <v>4800</v>
      </c>
      <c r="Y62" s="26">
        <f t="shared" si="26"/>
        <v>4800</v>
      </c>
      <c r="Z62" s="26">
        <f t="shared" si="26"/>
        <v>4800</v>
      </c>
      <c r="AA62" s="26">
        <f t="shared" si="26"/>
        <v>4800</v>
      </c>
      <c r="AB62" s="26">
        <f t="shared" si="26"/>
        <v>4800</v>
      </c>
      <c r="AC62" s="26">
        <f t="shared" si="26"/>
        <v>4800</v>
      </c>
      <c r="AD62" s="26">
        <f t="shared" si="26"/>
        <v>4800</v>
      </c>
      <c r="AE62" s="26">
        <f t="shared" si="26"/>
        <v>4800</v>
      </c>
      <c r="AF62" s="26">
        <f t="shared" si="26"/>
        <v>4800</v>
      </c>
      <c r="AG62" s="26">
        <f t="shared" si="26"/>
        <v>4800</v>
      </c>
      <c r="AH62" s="26">
        <f t="shared" si="26"/>
        <v>4800</v>
      </c>
      <c r="AI62" s="26">
        <f t="shared" si="26"/>
        <v>4800</v>
      </c>
      <c r="AJ62" s="26">
        <f t="shared" si="26"/>
        <v>4800</v>
      </c>
      <c r="AK62" s="26">
        <f t="shared" si="26"/>
        <v>4800</v>
      </c>
      <c r="AL62" s="26">
        <f t="shared" si="26"/>
        <v>4800</v>
      </c>
      <c r="AM62" s="26">
        <f t="shared" si="26"/>
        <v>4800</v>
      </c>
      <c r="AN62" s="26">
        <f t="shared" si="26"/>
        <v>4800</v>
      </c>
      <c r="AO62" s="26">
        <f t="shared" si="26"/>
        <v>4800</v>
      </c>
      <c r="AP62" s="26"/>
      <c r="AQ62" s="26"/>
      <c r="AR62" s="26"/>
      <c r="AS62" s="26"/>
      <c r="AT62" s="26"/>
      <c r="AU62" s="26"/>
      <c r="AV62" s="26"/>
      <c r="AW62" s="26"/>
      <c r="AX62" s="26"/>
      <c r="AY62" s="26"/>
    </row>
    <row r="63" ht="9.75" customHeight="1">
      <c r="A63" s="1"/>
      <c r="B63" s="50" t="s">
        <v>69</v>
      </c>
      <c r="C63" s="51" t="s">
        <v>70</v>
      </c>
      <c r="D63" s="4"/>
      <c r="E63" s="38"/>
      <c r="F63" s="11" t="s">
        <v>71</v>
      </c>
      <c r="G63" s="11" t="s">
        <v>71</v>
      </c>
      <c r="H63" s="11" t="s">
        <v>71</v>
      </c>
      <c r="I63" s="11" t="s">
        <v>71</v>
      </c>
      <c r="J63" s="11" t="s">
        <v>71</v>
      </c>
      <c r="K63" s="11" t="s">
        <v>71</v>
      </c>
      <c r="L63" s="11" t="s">
        <v>71</v>
      </c>
      <c r="M63" s="11" t="s">
        <v>71</v>
      </c>
      <c r="N63" s="11" t="s">
        <v>71</v>
      </c>
      <c r="O63" s="11" t="s">
        <v>71</v>
      </c>
      <c r="P63" s="11" t="s">
        <v>71</v>
      </c>
      <c r="Q63" s="11" t="s">
        <v>71</v>
      </c>
      <c r="R63" s="11" t="s">
        <v>71</v>
      </c>
      <c r="S63" s="11" t="s">
        <v>71</v>
      </c>
      <c r="T63" s="11" t="s">
        <v>71</v>
      </c>
      <c r="U63" s="11" t="s">
        <v>71</v>
      </c>
      <c r="V63" s="11" t="s">
        <v>71</v>
      </c>
      <c r="W63" s="11" t="s">
        <v>71</v>
      </c>
      <c r="X63" s="11" t="s">
        <v>71</v>
      </c>
      <c r="Y63" s="11" t="s">
        <v>71</v>
      </c>
      <c r="Z63" s="11" t="s">
        <v>71</v>
      </c>
      <c r="AA63" s="11" t="s">
        <v>71</v>
      </c>
      <c r="AB63" s="11" t="s">
        <v>71</v>
      </c>
      <c r="AC63" s="11" t="s">
        <v>71</v>
      </c>
      <c r="AD63" s="11" t="s">
        <v>71</v>
      </c>
      <c r="AE63" s="11" t="s">
        <v>71</v>
      </c>
      <c r="AF63" s="11" t="s">
        <v>71</v>
      </c>
      <c r="AG63" s="11" t="s">
        <v>71</v>
      </c>
      <c r="AH63" s="11" t="s">
        <v>71</v>
      </c>
      <c r="AI63" s="11" t="s">
        <v>71</v>
      </c>
      <c r="AJ63" s="11" t="s">
        <v>71</v>
      </c>
      <c r="AK63" s="11" t="s">
        <v>71</v>
      </c>
      <c r="AL63" s="11" t="s">
        <v>71</v>
      </c>
      <c r="AM63" s="11" t="s">
        <v>71</v>
      </c>
      <c r="AN63" s="11" t="s">
        <v>71</v>
      </c>
      <c r="AO63" s="11" t="s">
        <v>71</v>
      </c>
      <c r="AP63" s="6"/>
      <c r="AQ63" s="6"/>
      <c r="AR63" s="6"/>
      <c r="AS63" s="6"/>
      <c r="AT63" s="6"/>
      <c r="AU63" s="6"/>
      <c r="AV63" s="6"/>
      <c r="AW63" s="6"/>
      <c r="AX63" s="6"/>
      <c r="AY63" s="6"/>
    </row>
    <row r="64" ht="9.75" customHeight="1">
      <c r="A64" s="1"/>
      <c r="B64" s="53" t="s">
        <v>84</v>
      </c>
      <c r="C64" s="54" t="s">
        <v>85</v>
      </c>
      <c r="D64" s="71">
        <v>40.0</v>
      </c>
      <c r="E64" s="38"/>
      <c r="F64" s="11">
        <f t="shared" ref="F64:F65" si="28">D64</f>
        <v>40</v>
      </c>
      <c r="G64" s="11">
        <f t="shared" ref="G64:G65" si="29">F64</f>
        <v>40</v>
      </c>
      <c r="H64" s="11">
        <f t="shared" ref="H64:AO64" si="27">F64</f>
        <v>40</v>
      </c>
      <c r="I64" s="11">
        <f t="shared" si="27"/>
        <v>40</v>
      </c>
      <c r="J64" s="11">
        <f t="shared" si="27"/>
        <v>40</v>
      </c>
      <c r="K64" s="11">
        <f t="shared" si="27"/>
        <v>40</v>
      </c>
      <c r="L64" s="11">
        <f t="shared" si="27"/>
        <v>40</v>
      </c>
      <c r="M64" s="11">
        <f t="shared" si="27"/>
        <v>40</v>
      </c>
      <c r="N64" s="11">
        <f t="shared" si="27"/>
        <v>40</v>
      </c>
      <c r="O64" s="11">
        <f t="shared" si="27"/>
        <v>40</v>
      </c>
      <c r="P64" s="11">
        <f t="shared" si="27"/>
        <v>40</v>
      </c>
      <c r="Q64" s="11">
        <f t="shared" si="27"/>
        <v>40</v>
      </c>
      <c r="R64" s="11">
        <f t="shared" si="27"/>
        <v>40</v>
      </c>
      <c r="S64" s="11">
        <f t="shared" si="27"/>
        <v>40</v>
      </c>
      <c r="T64" s="11">
        <f t="shared" si="27"/>
        <v>40</v>
      </c>
      <c r="U64" s="11">
        <f t="shared" si="27"/>
        <v>40</v>
      </c>
      <c r="V64" s="11">
        <f t="shared" si="27"/>
        <v>40</v>
      </c>
      <c r="W64" s="11">
        <f t="shared" si="27"/>
        <v>40</v>
      </c>
      <c r="X64" s="11">
        <f t="shared" si="27"/>
        <v>40</v>
      </c>
      <c r="Y64" s="11">
        <f t="shared" si="27"/>
        <v>40</v>
      </c>
      <c r="Z64" s="11">
        <f t="shared" si="27"/>
        <v>40</v>
      </c>
      <c r="AA64" s="11">
        <f t="shared" si="27"/>
        <v>40</v>
      </c>
      <c r="AB64" s="11">
        <f t="shared" si="27"/>
        <v>40</v>
      </c>
      <c r="AC64" s="11">
        <f t="shared" si="27"/>
        <v>40</v>
      </c>
      <c r="AD64" s="11">
        <f t="shared" si="27"/>
        <v>40</v>
      </c>
      <c r="AE64" s="11">
        <f t="shared" si="27"/>
        <v>40</v>
      </c>
      <c r="AF64" s="11">
        <f t="shared" si="27"/>
        <v>40</v>
      </c>
      <c r="AG64" s="11">
        <f t="shared" si="27"/>
        <v>40</v>
      </c>
      <c r="AH64" s="11">
        <f t="shared" si="27"/>
        <v>40</v>
      </c>
      <c r="AI64" s="11">
        <f t="shared" si="27"/>
        <v>40</v>
      </c>
      <c r="AJ64" s="11">
        <f t="shared" si="27"/>
        <v>40</v>
      </c>
      <c r="AK64" s="11">
        <f t="shared" si="27"/>
        <v>40</v>
      </c>
      <c r="AL64" s="11">
        <f t="shared" si="27"/>
        <v>40</v>
      </c>
      <c r="AM64" s="11">
        <f t="shared" si="27"/>
        <v>40</v>
      </c>
      <c r="AN64" s="11">
        <f t="shared" si="27"/>
        <v>40</v>
      </c>
      <c r="AO64" s="11">
        <f t="shared" si="27"/>
        <v>40</v>
      </c>
      <c r="AP64" s="6"/>
      <c r="AQ64" s="6"/>
      <c r="AR64" s="6"/>
      <c r="AS64" s="6"/>
      <c r="AT64" s="6"/>
      <c r="AU64" s="6"/>
      <c r="AV64" s="6"/>
      <c r="AW64" s="6"/>
      <c r="AX64" s="6"/>
      <c r="AY64" s="6"/>
    </row>
    <row r="65" ht="9.75" customHeight="1">
      <c r="A65" s="1"/>
      <c r="B65" s="53" t="s">
        <v>86</v>
      </c>
      <c r="C65" s="54" t="s">
        <v>87</v>
      </c>
      <c r="D65" s="72">
        <v>120.0</v>
      </c>
      <c r="E65" s="38"/>
      <c r="F65" s="11">
        <f t="shared" si="28"/>
        <v>120</v>
      </c>
      <c r="G65" s="11">
        <f t="shared" si="29"/>
        <v>120</v>
      </c>
      <c r="H65" s="11">
        <f t="shared" ref="H65:AO65" si="30">F65</f>
        <v>120</v>
      </c>
      <c r="I65" s="11">
        <f t="shared" si="30"/>
        <v>120</v>
      </c>
      <c r="J65" s="11">
        <f t="shared" si="30"/>
        <v>120</v>
      </c>
      <c r="K65" s="11">
        <f t="shared" si="30"/>
        <v>120</v>
      </c>
      <c r="L65" s="11">
        <f t="shared" si="30"/>
        <v>120</v>
      </c>
      <c r="M65" s="11">
        <f t="shared" si="30"/>
        <v>120</v>
      </c>
      <c r="N65" s="11">
        <f t="shared" si="30"/>
        <v>120</v>
      </c>
      <c r="O65" s="11">
        <f t="shared" si="30"/>
        <v>120</v>
      </c>
      <c r="P65" s="11">
        <f t="shared" si="30"/>
        <v>120</v>
      </c>
      <c r="Q65" s="11">
        <f t="shared" si="30"/>
        <v>120</v>
      </c>
      <c r="R65" s="11">
        <f t="shared" si="30"/>
        <v>120</v>
      </c>
      <c r="S65" s="11">
        <f t="shared" si="30"/>
        <v>120</v>
      </c>
      <c r="T65" s="11">
        <f t="shared" si="30"/>
        <v>120</v>
      </c>
      <c r="U65" s="11">
        <f t="shared" si="30"/>
        <v>120</v>
      </c>
      <c r="V65" s="11">
        <f t="shared" si="30"/>
        <v>120</v>
      </c>
      <c r="W65" s="11">
        <f t="shared" si="30"/>
        <v>120</v>
      </c>
      <c r="X65" s="11">
        <f t="shared" si="30"/>
        <v>120</v>
      </c>
      <c r="Y65" s="11">
        <f t="shared" si="30"/>
        <v>120</v>
      </c>
      <c r="Z65" s="11">
        <f t="shared" si="30"/>
        <v>120</v>
      </c>
      <c r="AA65" s="11">
        <f t="shared" si="30"/>
        <v>120</v>
      </c>
      <c r="AB65" s="11">
        <f t="shared" si="30"/>
        <v>120</v>
      </c>
      <c r="AC65" s="11">
        <f t="shared" si="30"/>
        <v>120</v>
      </c>
      <c r="AD65" s="11">
        <f t="shared" si="30"/>
        <v>120</v>
      </c>
      <c r="AE65" s="11">
        <f t="shared" si="30"/>
        <v>120</v>
      </c>
      <c r="AF65" s="11">
        <f t="shared" si="30"/>
        <v>120</v>
      </c>
      <c r="AG65" s="11">
        <f t="shared" si="30"/>
        <v>120</v>
      </c>
      <c r="AH65" s="11">
        <f t="shared" si="30"/>
        <v>120</v>
      </c>
      <c r="AI65" s="11">
        <f t="shared" si="30"/>
        <v>120</v>
      </c>
      <c r="AJ65" s="11">
        <f t="shared" si="30"/>
        <v>120</v>
      </c>
      <c r="AK65" s="11">
        <f t="shared" si="30"/>
        <v>120</v>
      </c>
      <c r="AL65" s="11">
        <f t="shared" si="30"/>
        <v>120</v>
      </c>
      <c r="AM65" s="11">
        <f t="shared" si="30"/>
        <v>120</v>
      </c>
      <c r="AN65" s="11">
        <f t="shared" si="30"/>
        <v>120</v>
      </c>
      <c r="AO65" s="11">
        <f t="shared" si="30"/>
        <v>120</v>
      </c>
      <c r="AP65" s="6"/>
      <c r="AQ65" s="6"/>
      <c r="AR65" s="6"/>
      <c r="AS65" s="6"/>
      <c r="AT65" s="6"/>
      <c r="AU65" s="6"/>
      <c r="AV65" s="6"/>
      <c r="AW65" s="6"/>
      <c r="AX65" s="6"/>
      <c r="AY65" s="6"/>
    </row>
    <row r="66" ht="9.75" customHeight="1">
      <c r="A66" s="1"/>
      <c r="B66" s="8"/>
      <c r="C66" s="9"/>
      <c r="D66" s="4"/>
      <c r="E66" s="9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5"/>
      <c r="AP66" s="6"/>
      <c r="AQ66" s="6"/>
      <c r="AR66" s="6"/>
      <c r="AS66" s="6"/>
      <c r="AT66" s="6"/>
      <c r="AU66" s="6"/>
      <c r="AV66" s="6"/>
      <c r="AW66" s="6"/>
      <c r="AX66" s="6"/>
      <c r="AY66" s="6"/>
    </row>
    <row r="67" ht="9.75" customHeight="1">
      <c r="A67" s="49">
        <v>3.0</v>
      </c>
      <c r="B67" s="24" t="s">
        <v>88</v>
      </c>
      <c r="C67" s="25" t="s">
        <v>59</v>
      </c>
      <c r="D67" s="26">
        <f>SUM(F67:AO67)</f>
        <v>34470</v>
      </c>
      <c r="E67" s="25"/>
      <c r="F67" s="26">
        <f t="shared" ref="F67:AO67" si="31">F69*F3</f>
        <v>210</v>
      </c>
      <c r="G67" s="26">
        <f t="shared" si="31"/>
        <v>490</v>
      </c>
      <c r="H67" s="26">
        <f t="shared" si="31"/>
        <v>770</v>
      </c>
      <c r="I67" s="26">
        <f t="shared" si="31"/>
        <v>1000</v>
      </c>
      <c r="J67" s="26">
        <f t="shared" si="31"/>
        <v>1000</v>
      </c>
      <c r="K67" s="26">
        <f t="shared" si="31"/>
        <v>1000</v>
      </c>
      <c r="L67" s="26">
        <f t="shared" si="31"/>
        <v>1000</v>
      </c>
      <c r="M67" s="26">
        <f t="shared" si="31"/>
        <v>1000</v>
      </c>
      <c r="N67" s="26">
        <f t="shared" si="31"/>
        <v>1000</v>
      </c>
      <c r="O67" s="26">
        <f t="shared" si="31"/>
        <v>1000</v>
      </c>
      <c r="P67" s="26">
        <f t="shared" si="31"/>
        <v>1000</v>
      </c>
      <c r="Q67" s="26">
        <f t="shared" si="31"/>
        <v>1000</v>
      </c>
      <c r="R67" s="26">
        <f t="shared" si="31"/>
        <v>1000</v>
      </c>
      <c r="S67" s="26">
        <f t="shared" si="31"/>
        <v>1000</v>
      </c>
      <c r="T67" s="26">
        <f t="shared" si="31"/>
        <v>1000</v>
      </c>
      <c r="U67" s="26">
        <f t="shared" si="31"/>
        <v>1000</v>
      </c>
      <c r="V67" s="26">
        <f t="shared" si="31"/>
        <v>1000</v>
      </c>
      <c r="W67" s="26">
        <f t="shared" si="31"/>
        <v>1000</v>
      </c>
      <c r="X67" s="26">
        <f t="shared" si="31"/>
        <v>1000</v>
      </c>
      <c r="Y67" s="26">
        <f t="shared" si="31"/>
        <v>1000</v>
      </c>
      <c r="Z67" s="26">
        <f t="shared" si="31"/>
        <v>1000</v>
      </c>
      <c r="AA67" s="26">
        <f t="shared" si="31"/>
        <v>1000</v>
      </c>
      <c r="AB67" s="26">
        <f t="shared" si="31"/>
        <v>1000</v>
      </c>
      <c r="AC67" s="26">
        <f t="shared" si="31"/>
        <v>1000</v>
      </c>
      <c r="AD67" s="26">
        <f t="shared" si="31"/>
        <v>1000</v>
      </c>
      <c r="AE67" s="26">
        <f t="shared" si="31"/>
        <v>1000</v>
      </c>
      <c r="AF67" s="26">
        <f t="shared" si="31"/>
        <v>1000</v>
      </c>
      <c r="AG67" s="26">
        <f t="shared" si="31"/>
        <v>1000</v>
      </c>
      <c r="AH67" s="26">
        <f t="shared" si="31"/>
        <v>1000</v>
      </c>
      <c r="AI67" s="26">
        <f t="shared" si="31"/>
        <v>1000</v>
      </c>
      <c r="AJ67" s="26">
        <f t="shared" si="31"/>
        <v>1000</v>
      </c>
      <c r="AK67" s="26">
        <f t="shared" si="31"/>
        <v>1000</v>
      </c>
      <c r="AL67" s="26">
        <f t="shared" si="31"/>
        <v>1000</v>
      </c>
      <c r="AM67" s="26">
        <f t="shared" si="31"/>
        <v>1000</v>
      </c>
      <c r="AN67" s="26">
        <f t="shared" si="31"/>
        <v>1000</v>
      </c>
      <c r="AO67" s="26">
        <f t="shared" si="31"/>
        <v>1000</v>
      </c>
      <c r="AP67" s="26"/>
      <c r="AQ67" s="26"/>
      <c r="AR67" s="26"/>
      <c r="AS67" s="26"/>
      <c r="AT67" s="26"/>
      <c r="AU67" s="26"/>
      <c r="AV67" s="26"/>
      <c r="AW67" s="26"/>
      <c r="AX67" s="26"/>
      <c r="AY67" s="26"/>
    </row>
    <row r="68" ht="9.75" customHeight="1">
      <c r="A68" s="1"/>
      <c r="B68" s="50" t="s">
        <v>69</v>
      </c>
      <c r="C68" s="51" t="s">
        <v>70</v>
      </c>
      <c r="D68" s="4"/>
      <c r="E68" s="9"/>
      <c r="F68" s="11" t="s">
        <v>71</v>
      </c>
      <c r="G68" s="11" t="s">
        <v>71</v>
      </c>
      <c r="H68" s="11" t="s">
        <v>71</v>
      </c>
      <c r="I68" s="11" t="s">
        <v>71</v>
      </c>
      <c r="J68" s="11" t="s">
        <v>71</v>
      </c>
      <c r="K68" s="11" t="s">
        <v>71</v>
      </c>
      <c r="L68" s="11" t="s">
        <v>71</v>
      </c>
      <c r="M68" s="11" t="s">
        <v>71</v>
      </c>
      <c r="N68" s="11" t="s">
        <v>71</v>
      </c>
      <c r="O68" s="11" t="s">
        <v>71</v>
      </c>
      <c r="P68" s="11" t="s">
        <v>71</v>
      </c>
      <c r="Q68" s="11" t="s">
        <v>71</v>
      </c>
      <c r="R68" s="11" t="s">
        <v>71</v>
      </c>
      <c r="S68" s="11" t="s">
        <v>71</v>
      </c>
      <c r="T68" s="11" t="s">
        <v>71</v>
      </c>
      <c r="U68" s="11" t="s">
        <v>71</v>
      </c>
      <c r="V68" s="11" t="s">
        <v>71</v>
      </c>
      <c r="W68" s="11" t="s">
        <v>71</v>
      </c>
      <c r="X68" s="11" t="s">
        <v>71</v>
      </c>
      <c r="Y68" s="11" t="s">
        <v>71</v>
      </c>
      <c r="Z68" s="11" t="s">
        <v>71</v>
      </c>
      <c r="AA68" s="11" t="s">
        <v>71</v>
      </c>
      <c r="AB68" s="11" t="s">
        <v>71</v>
      </c>
      <c r="AC68" s="11" t="s">
        <v>71</v>
      </c>
      <c r="AD68" s="11" t="s">
        <v>71</v>
      </c>
      <c r="AE68" s="11" t="s">
        <v>71</v>
      </c>
      <c r="AF68" s="11" t="s">
        <v>71</v>
      </c>
      <c r="AG68" s="11" t="s">
        <v>71</v>
      </c>
      <c r="AH68" s="11" t="s">
        <v>71</v>
      </c>
      <c r="AI68" s="11" t="s">
        <v>71</v>
      </c>
      <c r="AJ68" s="11" t="s">
        <v>71</v>
      </c>
      <c r="AK68" s="11" t="s">
        <v>71</v>
      </c>
      <c r="AL68" s="11" t="s">
        <v>71</v>
      </c>
      <c r="AM68" s="11" t="s">
        <v>71</v>
      </c>
      <c r="AN68" s="11" t="s">
        <v>71</v>
      </c>
      <c r="AO68" s="11" t="s">
        <v>71</v>
      </c>
      <c r="AP68" s="6"/>
      <c r="AQ68" s="6"/>
      <c r="AR68" s="6"/>
      <c r="AS68" s="6"/>
      <c r="AT68" s="6"/>
      <c r="AU68" s="6"/>
      <c r="AV68" s="6"/>
      <c r="AW68" s="6"/>
      <c r="AX68" s="6"/>
      <c r="AY68" s="6"/>
    </row>
    <row r="69" ht="9.75" customHeight="1">
      <c r="A69" s="1"/>
      <c r="B69" s="53" t="s">
        <v>73</v>
      </c>
      <c r="C69" s="54" t="s">
        <v>74</v>
      </c>
      <c r="D69" s="73">
        <v>10.0</v>
      </c>
      <c r="E69" s="9"/>
      <c r="F69" s="10">
        <v>10.0</v>
      </c>
      <c r="G69" s="10">
        <v>10.0</v>
      </c>
      <c r="H69" s="10">
        <v>10.0</v>
      </c>
      <c r="I69" s="10">
        <v>10.0</v>
      </c>
      <c r="J69" s="10">
        <v>10.0</v>
      </c>
      <c r="K69" s="10">
        <v>10.0</v>
      </c>
      <c r="L69" s="10">
        <v>10.0</v>
      </c>
      <c r="M69" s="10">
        <v>10.0</v>
      </c>
      <c r="N69" s="10">
        <v>10.0</v>
      </c>
      <c r="O69" s="10">
        <v>10.0</v>
      </c>
      <c r="P69" s="10">
        <v>10.0</v>
      </c>
      <c r="Q69" s="10">
        <v>10.0</v>
      </c>
      <c r="R69" s="10">
        <v>10.0</v>
      </c>
      <c r="S69" s="10">
        <v>10.0</v>
      </c>
      <c r="T69" s="10">
        <v>10.0</v>
      </c>
      <c r="U69" s="10">
        <v>10.0</v>
      </c>
      <c r="V69" s="10">
        <v>10.0</v>
      </c>
      <c r="W69" s="10">
        <v>10.0</v>
      </c>
      <c r="X69" s="10">
        <v>10.0</v>
      </c>
      <c r="Y69" s="10">
        <v>10.0</v>
      </c>
      <c r="Z69" s="10">
        <v>10.0</v>
      </c>
      <c r="AA69" s="10">
        <v>10.0</v>
      </c>
      <c r="AB69" s="10">
        <v>10.0</v>
      </c>
      <c r="AC69" s="10">
        <v>10.0</v>
      </c>
      <c r="AD69" s="10">
        <v>10.0</v>
      </c>
      <c r="AE69" s="10">
        <v>10.0</v>
      </c>
      <c r="AF69" s="10">
        <v>10.0</v>
      </c>
      <c r="AG69" s="10">
        <v>10.0</v>
      </c>
      <c r="AH69" s="10">
        <v>10.0</v>
      </c>
      <c r="AI69" s="10">
        <v>10.0</v>
      </c>
      <c r="AJ69" s="10">
        <v>10.0</v>
      </c>
      <c r="AK69" s="10">
        <v>10.0</v>
      </c>
      <c r="AL69" s="10">
        <v>10.0</v>
      </c>
      <c r="AM69" s="10">
        <v>10.0</v>
      </c>
      <c r="AN69" s="10">
        <v>10.0</v>
      </c>
      <c r="AO69" s="10">
        <v>10.0</v>
      </c>
      <c r="AP69" s="6"/>
      <c r="AQ69" s="6"/>
      <c r="AR69" s="6"/>
      <c r="AS69" s="6"/>
      <c r="AT69" s="6"/>
      <c r="AU69" s="6"/>
      <c r="AV69" s="6"/>
      <c r="AW69" s="6"/>
      <c r="AX69" s="6"/>
      <c r="AY69" s="6"/>
    </row>
    <row r="70" ht="9.75" customHeight="1">
      <c r="A70" s="1"/>
      <c r="B70" s="8"/>
      <c r="C70" s="9"/>
      <c r="D70" s="4"/>
      <c r="E70" s="9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5"/>
      <c r="AP70" s="6"/>
      <c r="AQ70" s="6"/>
      <c r="AR70" s="6"/>
      <c r="AS70" s="6"/>
      <c r="AT70" s="6"/>
      <c r="AU70" s="6"/>
      <c r="AV70" s="6"/>
      <c r="AW70" s="6"/>
      <c r="AX70" s="6"/>
      <c r="AY70" s="6"/>
    </row>
    <row r="71" ht="9.75" customHeight="1">
      <c r="A71" s="49">
        <v>4.0</v>
      </c>
      <c r="B71" s="24" t="s">
        <v>89</v>
      </c>
      <c r="C71" s="25" t="s">
        <v>59</v>
      </c>
      <c r="D71" s="26">
        <f>SUM(F71:AO71)</f>
        <v>35280</v>
      </c>
      <c r="E71" s="25"/>
      <c r="F71" s="26">
        <f t="shared" ref="F71:AO71" si="32">IF(F72="да",F73,0)</f>
        <v>980</v>
      </c>
      <c r="G71" s="26">
        <f t="shared" si="32"/>
        <v>980</v>
      </c>
      <c r="H71" s="26">
        <f t="shared" si="32"/>
        <v>980</v>
      </c>
      <c r="I71" s="26">
        <f t="shared" si="32"/>
        <v>980</v>
      </c>
      <c r="J71" s="26">
        <f t="shared" si="32"/>
        <v>980</v>
      </c>
      <c r="K71" s="26">
        <f t="shared" si="32"/>
        <v>980</v>
      </c>
      <c r="L71" s="26">
        <f t="shared" si="32"/>
        <v>980</v>
      </c>
      <c r="M71" s="26">
        <f t="shared" si="32"/>
        <v>980</v>
      </c>
      <c r="N71" s="26">
        <f t="shared" si="32"/>
        <v>980</v>
      </c>
      <c r="O71" s="26">
        <f t="shared" si="32"/>
        <v>980</v>
      </c>
      <c r="P71" s="26">
        <f t="shared" si="32"/>
        <v>980</v>
      </c>
      <c r="Q71" s="26">
        <f t="shared" si="32"/>
        <v>980</v>
      </c>
      <c r="R71" s="26">
        <f t="shared" si="32"/>
        <v>980</v>
      </c>
      <c r="S71" s="26">
        <f t="shared" si="32"/>
        <v>980</v>
      </c>
      <c r="T71" s="26">
        <f t="shared" si="32"/>
        <v>980</v>
      </c>
      <c r="U71" s="26">
        <f t="shared" si="32"/>
        <v>980</v>
      </c>
      <c r="V71" s="26">
        <f t="shared" si="32"/>
        <v>980</v>
      </c>
      <c r="W71" s="26">
        <f t="shared" si="32"/>
        <v>980</v>
      </c>
      <c r="X71" s="26">
        <f t="shared" si="32"/>
        <v>980</v>
      </c>
      <c r="Y71" s="26">
        <f t="shared" si="32"/>
        <v>980</v>
      </c>
      <c r="Z71" s="26">
        <f t="shared" si="32"/>
        <v>980</v>
      </c>
      <c r="AA71" s="26">
        <f t="shared" si="32"/>
        <v>980</v>
      </c>
      <c r="AB71" s="26">
        <f t="shared" si="32"/>
        <v>980</v>
      </c>
      <c r="AC71" s="26">
        <f t="shared" si="32"/>
        <v>980</v>
      </c>
      <c r="AD71" s="26">
        <f t="shared" si="32"/>
        <v>980</v>
      </c>
      <c r="AE71" s="26">
        <f t="shared" si="32"/>
        <v>980</v>
      </c>
      <c r="AF71" s="26">
        <f t="shared" si="32"/>
        <v>980</v>
      </c>
      <c r="AG71" s="26">
        <f t="shared" si="32"/>
        <v>980</v>
      </c>
      <c r="AH71" s="26">
        <f t="shared" si="32"/>
        <v>980</v>
      </c>
      <c r="AI71" s="26">
        <f t="shared" si="32"/>
        <v>980</v>
      </c>
      <c r="AJ71" s="26">
        <f t="shared" si="32"/>
        <v>980</v>
      </c>
      <c r="AK71" s="26">
        <f t="shared" si="32"/>
        <v>980</v>
      </c>
      <c r="AL71" s="26">
        <f t="shared" si="32"/>
        <v>980</v>
      </c>
      <c r="AM71" s="26">
        <f t="shared" si="32"/>
        <v>980</v>
      </c>
      <c r="AN71" s="26">
        <f t="shared" si="32"/>
        <v>980</v>
      </c>
      <c r="AO71" s="26">
        <f t="shared" si="32"/>
        <v>980</v>
      </c>
      <c r="AP71" s="26"/>
      <c r="AQ71" s="26"/>
      <c r="AR71" s="26"/>
      <c r="AS71" s="26"/>
      <c r="AT71" s="26"/>
      <c r="AU71" s="26"/>
      <c r="AV71" s="26"/>
      <c r="AW71" s="26"/>
      <c r="AX71" s="26"/>
      <c r="AY71" s="26"/>
    </row>
    <row r="72" ht="9.75" customHeight="1">
      <c r="A72" s="1"/>
      <c r="B72" s="50" t="s">
        <v>69</v>
      </c>
      <c r="C72" s="51" t="s">
        <v>70</v>
      </c>
      <c r="D72" s="26"/>
      <c r="E72" s="35"/>
      <c r="F72" s="36" t="s">
        <v>71</v>
      </c>
      <c r="G72" s="36" t="s">
        <v>71</v>
      </c>
      <c r="H72" s="36" t="s">
        <v>71</v>
      </c>
      <c r="I72" s="36" t="s">
        <v>71</v>
      </c>
      <c r="J72" s="36" t="s">
        <v>71</v>
      </c>
      <c r="K72" s="36" t="s">
        <v>71</v>
      </c>
      <c r="L72" s="36" t="s">
        <v>71</v>
      </c>
      <c r="M72" s="36" t="s">
        <v>71</v>
      </c>
      <c r="N72" s="36" t="s">
        <v>71</v>
      </c>
      <c r="O72" s="36" t="s">
        <v>71</v>
      </c>
      <c r="P72" s="36" t="s">
        <v>71</v>
      </c>
      <c r="Q72" s="36" t="s">
        <v>71</v>
      </c>
      <c r="R72" s="36" t="s">
        <v>71</v>
      </c>
      <c r="S72" s="36" t="s">
        <v>71</v>
      </c>
      <c r="T72" s="36" t="s">
        <v>71</v>
      </c>
      <c r="U72" s="36" t="s">
        <v>71</v>
      </c>
      <c r="V72" s="36" t="s">
        <v>71</v>
      </c>
      <c r="W72" s="36" t="s">
        <v>71</v>
      </c>
      <c r="X72" s="36" t="s">
        <v>71</v>
      </c>
      <c r="Y72" s="36" t="s">
        <v>71</v>
      </c>
      <c r="Z72" s="36" t="s">
        <v>71</v>
      </c>
      <c r="AA72" s="36" t="s">
        <v>71</v>
      </c>
      <c r="AB72" s="36" t="s">
        <v>71</v>
      </c>
      <c r="AC72" s="36" t="s">
        <v>71</v>
      </c>
      <c r="AD72" s="36" t="s">
        <v>71</v>
      </c>
      <c r="AE72" s="36" t="s">
        <v>71</v>
      </c>
      <c r="AF72" s="36" t="s">
        <v>71</v>
      </c>
      <c r="AG72" s="36" t="s">
        <v>71</v>
      </c>
      <c r="AH72" s="36" t="s">
        <v>71</v>
      </c>
      <c r="AI72" s="36" t="s">
        <v>71</v>
      </c>
      <c r="AJ72" s="36" t="s">
        <v>71</v>
      </c>
      <c r="AK72" s="36" t="s">
        <v>71</v>
      </c>
      <c r="AL72" s="36" t="s">
        <v>71</v>
      </c>
      <c r="AM72" s="36" t="s">
        <v>71</v>
      </c>
      <c r="AN72" s="36" t="s">
        <v>71</v>
      </c>
      <c r="AO72" s="36" t="s">
        <v>71</v>
      </c>
      <c r="AP72" s="37"/>
      <c r="AQ72" s="37"/>
      <c r="AR72" s="37"/>
      <c r="AS72" s="37"/>
      <c r="AT72" s="37"/>
      <c r="AU72" s="37"/>
      <c r="AV72" s="37"/>
      <c r="AW72" s="37"/>
      <c r="AX72" s="37"/>
      <c r="AY72" s="37"/>
    </row>
    <row r="73" ht="9.75" customHeight="1">
      <c r="A73" s="1"/>
      <c r="B73" s="53" t="s">
        <v>73</v>
      </c>
      <c r="C73" s="54" t="s">
        <v>74</v>
      </c>
      <c r="D73" s="57">
        <v>980.0</v>
      </c>
      <c r="E73" s="35"/>
      <c r="F73" s="36">
        <f>D73</f>
        <v>980</v>
      </c>
      <c r="G73" s="36">
        <f t="shared" ref="G73:AO73" si="33">F73</f>
        <v>980</v>
      </c>
      <c r="H73" s="36">
        <f t="shared" si="33"/>
        <v>980</v>
      </c>
      <c r="I73" s="36">
        <f t="shared" si="33"/>
        <v>980</v>
      </c>
      <c r="J73" s="36">
        <f t="shared" si="33"/>
        <v>980</v>
      </c>
      <c r="K73" s="36">
        <f t="shared" si="33"/>
        <v>980</v>
      </c>
      <c r="L73" s="36">
        <f t="shared" si="33"/>
        <v>980</v>
      </c>
      <c r="M73" s="36">
        <f t="shared" si="33"/>
        <v>980</v>
      </c>
      <c r="N73" s="36">
        <f t="shared" si="33"/>
        <v>980</v>
      </c>
      <c r="O73" s="36">
        <f t="shared" si="33"/>
        <v>980</v>
      </c>
      <c r="P73" s="36">
        <f t="shared" si="33"/>
        <v>980</v>
      </c>
      <c r="Q73" s="36">
        <f t="shared" si="33"/>
        <v>980</v>
      </c>
      <c r="R73" s="36">
        <f t="shared" si="33"/>
        <v>980</v>
      </c>
      <c r="S73" s="36">
        <f t="shared" si="33"/>
        <v>980</v>
      </c>
      <c r="T73" s="36">
        <f t="shared" si="33"/>
        <v>980</v>
      </c>
      <c r="U73" s="36">
        <f t="shared" si="33"/>
        <v>980</v>
      </c>
      <c r="V73" s="36">
        <f t="shared" si="33"/>
        <v>980</v>
      </c>
      <c r="W73" s="36">
        <f t="shared" si="33"/>
        <v>980</v>
      </c>
      <c r="X73" s="36">
        <f t="shared" si="33"/>
        <v>980</v>
      </c>
      <c r="Y73" s="36">
        <f t="shared" si="33"/>
        <v>980</v>
      </c>
      <c r="Z73" s="36">
        <f t="shared" si="33"/>
        <v>980</v>
      </c>
      <c r="AA73" s="36">
        <f t="shared" si="33"/>
        <v>980</v>
      </c>
      <c r="AB73" s="36">
        <f t="shared" si="33"/>
        <v>980</v>
      </c>
      <c r="AC73" s="36">
        <f t="shared" si="33"/>
        <v>980</v>
      </c>
      <c r="AD73" s="36">
        <f t="shared" si="33"/>
        <v>980</v>
      </c>
      <c r="AE73" s="36">
        <f t="shared" si="33"/>
        <v>980</v>
      </c>
      <c r="AF73" s="36">
        <f t="shared" si="33"/>
        <v>980</v>
      </c>
      <c r="AG73" s="36">
        <f t="shared" si="33"/>
        <v>980</v>
      </c>
      <c r="AH73" s="36">
        <f t="shared" si="33"/>
        <v>980</v>
      </c>
      <c r="AI73" s="36">
        <f t="shared" si="33"/>
        <v>980</v>
      </c>
      <c r="AJ73" s="36">
        <f t="shared" si="33"/>
        <v>980</v>
      </c>
      <c r="AK73" s="36">
        <f t="shared" si="33"/>
        <v>980</v>
      </c>
      <c r="AL73" s="36">
        <f t="shared" si="33"/>
        <v>980</v>
      </c>
      <c r="AM73" s="36">
        <f t="shared" si="33"/>
        <v>980</v>
      </c>
      <c r="AN73" s="36">
        <f t="shared" si="33"/>
        <v>980</v>
      </c>
      <c r="AO73" s="36">
        <f t="shared" si="33"/>
        <v>980</v>
      </c>
      <c r="AP73" s="37"/>
      <c r="AQ73" s="37"/>
      <c r="AR73" s="37"/>
      <c r="AS73" s="37"/>
      <c r="AT73" s="37"/>
      <c r="AU73" s="37"/>
      <c r="AV73" s="37"/>
      <c r="AW73" s="37"/>
      <c r="AX73" s="37"/>
      <c r="AY73" s="37"/>
    </row>
    <row r="74" ht="9.75" customHeight="1">
      <c r="A74" s="1"/>
      <c r="B74" s="8"/>
      <c r="C74" s="9"/>
      <c r="D74" s="4"/>
      <c r="E74" s="9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5"/>
      <c r="AP74" s="6"/>
      <c r="AQ74" s="6"/>
      <c r="AR74" s="6"/>
      <c r="AS74" s="6"/>
      <c r="AT74" s="6"/>
      <c r="AU74" s="6"/>
      <c r="AV74" s="6"/>
      <c r="AW74" s="6"/>
      <c r="AX74" s="6"/>
      <c r="AY74" s="6"/>
    </row>
    <row r="75" ht="9.75" customHeight="1">
      <c r="A75" s="49">
        <v>5.0</v>
      </c>
      <c r="B75" s="24" t="s">
        <v>90</v>
      </c>
      <c r="C75" s="25" t="s">
        <v>59</v>
      </c>
      <c r="D75" s="26">
        <f>SUM(F75:AO75)</f>
        <v>28800</v>
      </c>
      <c r="E75" s="25"/>
      <c r="F75" s="26">
        <f t="shared" ref="F75:AO75" si="34">IF(F76="да",F77,0)</f>
        <v>800</v>
      </c>
      <c r="G75" s="26">
        <f t="shared" si="34"/>
        <v>800</v>
      </c>
      <c r="H75" s="26">
        <f t="shared" si="34"/>
        <v>800</v>
      </c>
      <c r="I75" s="26">
        <f t="shared" si="34"/>
        <v>800</v>
      </c>
      <c r="J75" s="26">
        <f t="shared" si="34"/>
        <v>800</v>
      </c>
      <c r="K75" s="26">
        <f t="shared" si="34"/>
        <v>800</v>
      </c>
      <c r="L75" s="26">
        <f t="shared" si="34"/>
        <v>800</v>
      </c>
      <c r="M75" s="26">
        <f t="shared" si="34"/>
        <v>800</v>
      </c>
      <c r="N75" s="26">
        <f t="shared" si="34"/>
        <v>800</v>
      </c>
      <c r="O75" s="26">
        <f t="shared" si="34"/>
        <v>800</v>
      </c>
      <c r="P75" s="26">
        <f t="shared" si="34"/>
        <v>800</v>
      </c>
      <c r="Q75" s="26">
        <f t="shared" si="34"/>
        <v>800</v>
      </c>
      <c r="R75" s="26">
        <f t="shared" si="34"/>
        <v>800</v>
      </c>
      <c r="S75" s="26">
        <f t="shared" si="34"/>
        <v>800</v>
      </c>
      <c r="T75" s="26">
        <f t="shared" si="34"/>
        <v>800</v>
      </c>
      <c r="U75" s="26">
        <f t="shared" si="34"/>
        <v>800</v>
      </c>
      <c r="V75" s="26">
        <f t="shared" si="34"/>
        <v>800</v>
      </c>
      <c r="W75" s="26">
        <f t="shared" si="34"/>
        <v>800</v>
      </c>
      <c r="X75" s="26">
        <f t="shared" si="34"/>
        <v>800</v>
      </c>
      <c r="Y75" s="26">
        <f t="shared" si="34"/>
        <v>800</v>
      </c>
      <c r="Z75" s="26">
        <f t="shared" si="34"/>
        <v>800</v>
      </c>
      <c r="AA75" s="26">
        <f t="shared" si="34"/>
        <v>800</v>
      </c>
      <c r="AB75" s="26">
        <f t="shared" si="34"/>
        <v>800</v>
      </c>
      <c r="AC75" s="26">
        <f t="shared" si="34"/>
        <v>800</v>
      </c>
      <c r="AD75" s="26">
        <f t="shared" si="34"/>
        <v>800</v>
      </c>
      <c r="AE75" s="26">
        <f t="shared" si="34"/>
        <v>800</v>
      </c>
      <c r="AF75" s="26">
        <f t="shared" si="34"/>
        <v>800</v>
      </c>
      <c r="AG75" s="26">
        <f t="shared" si="34"/>
        <v>800</v>
      </c>
      <c r="AH75" s="26">
        <f t="shared" si="34"/>
        <v>800</v>
      </c>
      <c r="AI75" s="26">
        <f t="shared" si="34"/>
        <v>800</v>
      </c>
      <c r="AJ75" s="26">
        <f t="shared" si="34"/>
        <v>800</v>
      </c>
      <c r="AK75" s="26">
        <f t="shared" si="34"/>
        <v>800</v>
      </c>
      <c r="AL75" s="26">
        <f t="shared" si="34"/>
        <v>800</v>
      </c>
      <c r="AM75" s="26">
        <f t="shared" si="34"/>
        <v>800</v>
      </c>
      <c r="AN75" s="26">
        <f t="shared" si="34"/>
        <v>800</v>
      </c>
      <c r="AO75" s="26">
        <f t="shared" si="34"/>
        <v>800</v>
      </c>
      <c r="AP75" s="26"/>
      <c r="AQ75" s="26"/>
      <c r="AR75" s="26"/>
      <c r="AS75" s="26"/>
      <c r="AT75" s="26"/>
      <c r="AU75" s="26"/>
      <c r="AV75" s="26"/>
      <c r="AW75" s="26"/>
      <c r="AX75" s="26"/>
      <c r="AY75" s="26"/>
    </row>
    <row r="76" ht="9.75" customHeight="1">
      <c r="A76" s="1"/>
      <c r="B76" s="50" t="s">
        <v>69</v>
      </c>
      <c r="C76" s="51" t="s">
        <v>70</v>
      </c>
      <c r="D76" s="26"/>
      <c r="E76" s="35"/>
      <c r="F76" s="36" t="s">
        <v>71</v>
      </c>
      <c r="G76" s="36" t="s">
        <v>71</v>
      </c>
      <c r="H76" s="36" t="s">
        <v>71</v>
      </c>
      <c r="I76" s="36" t="s">
        <v>71</v>
      </c>
      <c r="J76" s="36" t="s">
        <v>71</v>
      </c>
      <c r="K76" s="36" t="s">
        <v>71</v>
      </c>
      <c r="L76" s="36" t="s">
        <v>71</v>
      </c>
      <c r="M76" s="36" t="s">
        <v>71</v>
      </c>
      <c r="N76" s="36" t="s">
        <v>71</v>
      </c>
      <c r="O76" s="36" t="s">
        <v>71</v>
      </c>
      <c r="P76" s="36" t="s">
        <v>71</v>
      </c>
      <c r="Q76" s="36" t="s">
        <v>71</v>
      </c>
      <c r="R76" s="36" t="s">
        <v>71</v>
      </c>
      <c r="S76" s="36" t="s">
        <v>71</v>
      </c>
      <c r="T76" s="36" t="s">
        <v>71</v>
      </c>
      <c r="U76" s="36" t="s">
        <v>71</v>
      </c>
      <c r="V76" s="36" t="s">
        <v>71</v>
      </c>
      <c r="W76" s="36" t="s">
        <v>71</v>
      </c>
      <c r="X76" s="36" t="s">
        <v>71</v>
      </c>
      <c r="Y76" s="36" t="s">
        <v>71</v>
      </c>
      <c r="Z76" s="36" t="s">
        <v>71</v>
      </c>
      <c r="AA76" s="36" t="s">
        <v>71</v>
      </c>
      <c r="AB76" s="36" t="s">
        <v>71</v>
      </c>
      <c r="AC76" s="36" t="s">
        <v>71</v>
      </c>
      <c r="AD76" s="36" t="s">
        <v>71</v>
      </c>
      <c r="AE76" s="36" t="s">
        <v>71</v>
      </c>
      <c r="AF76" s="36" t="s">
        <v>71</v>
      </c>
      <c r="AG76" s="36" t="s">
        <v>71</v>
      </c>
      <c r="AH76" s="36" t="s">
        <v>71</v>
      </c>
      <c r="AI76" s="36" t="s">
        <v>71</v>
      </c>
      <c r="AJ76" s="36" t="s">
        <v>71</v>
      </c>
      <c r="AK76" s="36" t="s">
        <v>71</v>
      </c>
      <c r="AL76" s="36" t="s">
        <v>71</v>
      </c>
      <c r="AM76" s="36" t="s">
        <v>71</v>
      </c>
      <c r="AN76" s="36" t="s">
        <v>71</v>
      </c>
      <c r="AO76" s="36" t="s">
        <v>71</v>
      </c>
      <c r="AP76" s="37"/>
      <c r="AQ76" s="37"/>
      <c r="AR76" s="37"/>
      <c r="AS76" s="37"/>
      <c r="AT76" s="37"/>
      <c r="AU76" s="37"/>
      <c r="AV76" s="37"/>
      <c r="AW76" s="37"/>
      <c r="AX76" s="37"/>
      <c r="AY76" s="37"/>
    </row>
    <row r="77" ht="9.75" customHeight="1">
      <c r="A77" s="1"/>
      <c r="B77" s="53" t="s">
        <v>73</v>
      </c>
      <c r="C77" s="54" t="s">
        <v>74</v>
      </c>
      <c r="D77" s="57">
        <v>800.0</v>
      </c>
      <c r="E77" s="35"/>
      <c r="F77" s="36">
        <f>D77</f>
        <v>800</v>
      </c>
      <c r="G77" s="36">
        <f t="shared" ref="G77:AO77" si="35">F77</f>
        <v>800</v>
      </c>
      <c r="H77" s="36">
        <f t="shared" si="35"/>
        <v>800</v>
      </c>
      <c r="I77" s="36">
        <f t="shared" si="35"/>
        <v>800</v>
      </c>
      <c r="J77" s="36">
        <f t="shared" si="35"/>
        <v>800</v>
      </c>
      <c r="K77" s="36">
        <f t="shared" si="35"/>
        <v>800</v>
      </c>
      <c r="L77" s="36">
        <f t="shared" si="35"/>
        <v>800</v>
      </c>
      <c r="M77" s="36">
        <f t="shared" si="35"/>
        <v>800</v>
      </c>
      <c r="N77" s="36">
        <f t="shared" si="35"/>
        <v>800</v>
      </c>
      <c r="O77" s="36">
        <f t="shared" si="35"/>
        <v>800</v>
      </c>
      <c r="P77" s="36">
        <f t="shared" si="35"/>
        <v>800</v>
      </c>
      <c r="Q77" s="36">
        <f t="shared" si="35"/>
        <v>800</v>
      </c>
      <c r="R77" s="36">
        <f t="shared" si="35"/>
        <v>800</v>
      </c>
      <c r="S77" s="36">
        <f t="shared" si="35"/>
        <v>800</v>
      </c>
      <c r="T77" s="36">
        <f t="shared" si="35"/>
        <v>800</v>
      </c>
      <c r="U77" s="36">
        <f t="shared" si="35"/>
        <v>800</v>
      </c>
      <c r="V77" s="36">
        <f t="shared" si="35"/>
        <v>800</v>
      </c>
      <c r="W77" s="36">
        <f t="shared" si="35"/>
        <v>800</v>
      </c>
      <c r="X77" s="36">
        <f t="shared" si="35"/>
        <v>800</v>
      </c>
      <c r="Y77" s="36">
        <f t="shared" si="35"/>
        <v>800</v>
      </c>
      <c r="Z77" s="36">
        <f t="shared" si="35"/>
        <v>800</v>
      </c>
      <c r="AA77" s="36">
        <f t="shared" si="35"/>
        <v>800</v>
      </c>
      <c r="AB77" s="36">
        <f t="shared" si="35"/>
        <v>800</v>
      </c>
      <c r="AC77" s="36">
        <f t="shared" si="35"/>
        <v>800</v>
      </c>
      <c r="AD77" s="36">
        <f t="shared" si="35"/>
        <v>800</v>
      </c>
      <c r="AE77" s="36">
        <f t="shared" si="35"/>
        <v>800</v>
      </c>
      <c r="AF77" s="36">
        <f t="shared" si="35"/>
        <v>800</v>
      </c>
      <c r="AG77" s="36">
        <f t="shared" si="35"/>
        <v>800</v>
      </c>
      <c r="AH77" s="36">
        <f t="shared" si="35"/>
        <v>800</v>
      </c>
      <c r="AI77" s="36">
        <f t="shared" si="35"/>
        <v>800</v>
      </c>
      <c r="AJ77" s="36">
        <f t="shared" si="35"/>
        <v>800</v>
      </c>
      <c r="AK77" s="36">
        <f t="shared" si="35"/>
        <v>800</v>
      </c>
      <c r="AL77" s="36">
        <f t="shared" si="35"/>
        <v>800</v>
      </c>
      <c r="AM77" s="36">
        <f t="shared" si="35"/>
        <v>800</v>
      </c>
      <c r="AN77" s="36">
        <f t="shared" si="35"/>
        <v>800</v>
      </c>
      <c r="AO77" s="36">
        <f t="shared" si="35"/>
        <v>800</v>
      </c>
      <c r="AP77" s="37"/>
      <c r="AQ77" s="37"/>
      <c r="AR77" s="37"/>
      <c r="AS77" s="37"/>
      <c r="AT77" s="37"/>
      <c r="AU77" s="37"/>
      <c r="AV77" s="37"/>
      <c r="AW77" s="37"/>
      <c r="AX77" s="37"/>
      <c r="AY77" s="37"/>
    </row>
    <row r="78" ht="9.75" customHeight="1">
      <c r="A78" s="1"/>
      <c r="B78" s="8"/>
      <c r="C78" s="9"/>
      <c r="D78" s="4"/>
      <c r="E78" s="9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5"/>
      <c r="AP78" s="6"/>
      <c r="AQ78" s="6"/>
      <c r="AR78" s="6"/>
      <c r="AS78" s="6"/>
      <c r="AT78" s="6"/>
      <c r="AU78" s="6"/>
      <c r="AV78" s="6"/>
      <c r="AW78" s="6"/>
      <c r="AX78" s="6"/>
      <c r="AY78" s="6"/>
    </row>
    <row r="79" ht="9.75" customHeight="1">
      <c r="A79" s="74"/>
      <c r="B79" s="75" t="s">
        <v>91</v>
      </c>
      <c r="C79" s="76" t="s">
        <v>59</v>
      </c>
      <c r="D79" s="42">
        <f>SUM(F79:AO79)</f>
        <v>1567350</v>
      </c>
      <c r="E79" s="76"/>
      <c r="F79" s="77">
        <f t="shared" ref="F79:AO79" si="36">F58+F62+F67+F71+F75</f>
        <v>42790</v>
      </c>
      <c r="G79" s="77">
        <f t="shared" si="36"/>
        <v>43070</v>
      </c>
      <c r="H79" s="77">
        <f t="shared" si="36"/>
        <v>43350</v>
      </c>
      <c r="I79" s="77">
        <f t="shared" si="36"/>
        <v>43580</v>
      </c>
      <c r="J79" s="77">
        <f t="shared" si="36"/>
        <v>43580</v>
      </c>
      <c r="K79" s="77">
        <f t="shared" si="36"/>
        <v>43580</v>
      </c>
      <c r="L79" s="77">
        <f t="shared" si="36"/>
        <v>43580</v>
      </c>
      <c r="M79" s="77">
        <f t="shared" si="36"/>
        <v>43580</v>
      </c>
      <c r="N79" s="77">
        <f t="shared" si="36"/>
        <v>43580</v>
      </c>
      <c r="O79" s="77">
        <f t="shared" si="36"/>
        <v>43580</v>
      </c>
      <c r="P79" s="77">
        <f t="shared" si="36"/>
        <v>43580</v>
      </c>
      <c r="Q79" s="77">
        <f t="shared" si="36"/>
        <v>43580</v>
      </c>
      <c r="R79" s="77">
        <f t="shared" si="36"/>
        <v>43580</v>
      </c>
      <c r="S79" s="77">
        <f t="shared" si="36"/>
        <v>43580</v>
      </c>
      <c r="T79" s="77">
        <f t="shared" si="36"/>
        <v>43580</v>
      </c>
      <c r="U79" s="77">
        <f t="shared" si="36"/>
        <v>43580</v>
      </c>
      <c r="V79" s="77">
        <f t="shared" si="36"/>
        <v>43580</v>
      </c>
      <c r="W79" s="77">
        <f t="shared" si="36"/>
        <v>43580</v>
      </c>
      <c r="X79" s="77">
        <f t="shared" si="36"/>
        <v>43580</v>
      </c>
      <c r="Y79" s="77">
        <f t="shared" si="36"/>
        <v>43580</v>
      </c>
      <c r="Z79" s="77">
        <f t="shared" si="36"/>
        <v>43580</v>
      </c>
      <c r="AA79" s="77">
        <f t="shared" si="36"/>
        <v>43580</v>
      </c>
      <c r="AB79" s="77">
        <f t="shared" si="36"/>
        <v>43580</v>
      </c>
      <c r="AC79" s="77">
        <f t="shared" si="36"/>
        <v>43580</v>
      </c>
      <c r="AD79" s="77">
        <f t="shared" si="36"/>
        <v>43580</v>
      </c>
      <c r="AE79" s="77">
        <f t="shared" si="36"/>
        <v>43580</v>
      </c>
      <c r="AF79" s="77">
        <f t="shared" si="36"/>
        <v>43580</v>
      </c>
      <c r="AG79" s="77">
        <f t="shared" si="36"/>
        <v>43580</v>
      </c>
      <c r="AH79" s="77">
        <f t="shared" si="36"/>
        <v>43580</v>
      </c>
      <c r="AI79" s="77">
        <f t="shared" si="36"/>
        <v>43580</v>
      </c>
      <c r="AJ79" s="77">
        <f t="shared" si="36"/>
        <v>43580</v>
      </c>
      <c r="AK79" s="77">
        <f t="shared" si="36"/>
        <v>43580</v>
      </c>
      <c r="AL79" s="77">
        <f t="shared" si="36"/>
        <v>43580</v>
      </c>
      <c r="AM79" s="77">
        <f t="shared" si="36"/>
        <v>43580</v>
      </c>
      <c r="AN79" s="77">
        <f t="shared" si="36"/>
        <v>43580</v>
      </c>
      <c r="AO79" s="77">
        <f t="shared" si="36"/>
        <v>43580</v>
      </c>
      <c r="AP79" s="37"/>
      <c r="AQ79" s="37"/>
      <c r="AR79" s="37"/>
      <c r="AS79" s="37"/>
      <c r="AT79" s="37"/>
      <c r="AU79" s="37"/>
      <c r="AV79" s="37"/>
      <c r="AW79" s="37"/>
      <c r="AX79" s="37"/>
      <c r="AY79" s="37"/>
    </row>
    <row r="80" ht="9.75" customHeight="1">
      <c r="A80" s="1"/>
      <c r="B80" s="8"/>
      <c r="C80" s="9"/>
      <c r="D80" s="4"/>
      <c r="E80" s="9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5"/>
      <c r="AP80" s="6"/>
      <c r="AQ80" s="6"/>
      <c r="AR80" s="6"/>
      <c r="AS80" s="6"/>
      <c r="AT80" s="6"/>
      <c r="AU80" s="6"/>
      <c r="AV80" s="6"/>
      <c r="AW80" s="6"/>
      <c r="AX80" s="6"/>
      <c r="AY80" s="6"/>
    </row>
    <row r="81" ht="9.75" customHeight="1">
      <c r="A81" s="45" t="s">
        <v>92</v>
      </c>
      <c r="B81" s="46" t="s">
        <v>93</v>
      </c>
      <c r="C81" s="47"/>
      <c r="D81" s="48">
        <f t="shared" ref="D81:D82" si="38">SUM(F81:AO81)</f>
        <v>1236934.5</v>
      </c>
      <c r="E81" s="47"/>
      <c r="F81" s="48">
        <f t="shared" ref="F81:AO81" si="37">F106</f>
        <v>24913.5</v>
      </c>
      <c r="G81" s="48">
        <f t="shared" si="37"/>
        <v>24913.5</v>
      </c>
      <c r="H81" s="48">
        <f t="shared" si="37"/>
        <v>24913.5</v>
      </c>
      <c r="I81" s="48">
        <f t="shared" si="37"/>
        <v>35218</v>
      </c>
      <c r="J81" s="48">
        <f t="shared" si="37"/>
        <v>35218</v>
      </c>
      <c r="K81" s="48">
        <f t="shared" si="37"/>
        <v>35218</v>
      </c>
      <c r="L81" s="48">
        <f t="shared" si="37"/>
        <v>35218</v>
      </c>
      <c r="M81" s="48">
        <f t="shared" si="37"/>
        <v>35218</v>
      </c>
      <c r="N81" s="48">
        <f t="shared" si="37"/>
        <v>35218</v>
      </c>
      <c r="O81" s="48">
        <f t="shared" si="37"/>
        <v>35218</v>
      </c>
      <c r="P81" s="48">
        <f t="shared" si="37"/>
        <v>35218</v>
      </c>
      <c r="Q81" s="48">
        <f t="shared" si="37"/>
        <v>35218</v>
      </c>
      <c r="R81" s="48">
        <f t="shared" si="37"/>
        <v>35218</v>
      </c>
      <c r="S81" s="48">
        <f t="shared" si="37"/>
        <v>35218</v>
      </c>
      <c r="T81" s="48">
        <f t="shared" si="37"/>
        <v>35218</v>
      </c>
      <c r="U81" s="48">
        <f t="shared" si="37"/>
        <v>35218</v>
      </c>
      <c r="V81" s="48">
        <f t="shared" si="37"/>
        <v>35218</v>
      </c>
      <c r="W81" s="48">
        <f t="shared" si="37"/>
        <v>35218</v>
      </c>
      <c r="X81" s="48">
        <f t="shared" si="37"/>
        <v>35218</v>
      </c>
      <c r="Y81" s="48">
        <f t="shared" si="37"/>
        <v>35218</v>
      </c>
      <c r="Z81" s="48">
        <f t="shared" si="37"/>
        <v>35218</v>
      </c>
      <c r="AA81" s="48">
        <f t="shared" si="37"/>
        <v>35218</v>
      </c>
      <c r="AB81" s="48">
        <f t="shared" si="37"/>
        <v>35218</v>
      </c>
      <c r="AC81" s="48">
        <f t="shared" si="37"/>
        <v>35218</v>
      </c>
      <c r="AD81" s="48">
        <f t="shared" si="37"/>
        <v>35218</v>
      </c>
      <c r="AE81" s="48">
        <f t="shared" si="37"/>
        <v>35218</v>
      </c>
      <c r="AF81" s="48">
        <f t="shared" si="37"/>
        <v>35218</v>
      </c>
      <c r="AG81" s="48">
        <f t="shared" si="37"/>
        <v>35218</v>
      </c>
      <c r="AH81" s="48">
        <f t="shared" si="37"/>
        <v>35218</v>
      </c>
      <c r="AI81" s="48">
        <f t="shared" si="37"/>
        <v>35218</v>
      </c>
      <c r="AJ81" s="48">
        <f t="shared" si="37"/>
        <v>35218</v>
      </c>
      <c r="AK81" s="48">
        <f t="shared" si="37"/>
        <v>35218</v>
      </c>
      <c r="AL81" s="48">
        <f t="shared" si="37"/>
        <v>35218</v>
      </c>
      <c r="AM81" s="48">
        <f t="shared" si="37"/>
        <v>35218</v>
      </c>
      <c r="AN81" s="48">
        <f t="shared" si="37"/>
        <v>35218</v>
      </c>
      <c r="AO81" s="48">
        <f t="shared" si="37"/>
        <v>35218</v>
      </c>
      <c r="AP81" s="48"/>
      <c r="AQ81" s="48"/>
      <c r="AR81" s="48"/>
      <c r="AS81" s="48"/>
      <c r="AT81" s="48"/>
      <c r="AU81" s="48"/>
      <c r="AV81" s="48"/>
      <c r="AW81" s="48"/>
      <c r="AX81" s="48"/>
      <c r="AY81" s="48"/>
    </row>
    <row r="82" ht="9.75" customHeight="1">
      <c r="A82" s="49">
        <v>1.0</v>
      </c>
      <c r="B82" s="78" t="s">
        <v>94</v>
      </c>
      <c r="C82" s="25" t="s">
        <v>59</v>
      </c>
      <c r="D82" s="26">
        <f t="shared" si="38"/>
        <v>190962</v>
      </c>
      <c r="E82" s="25"/>
      <c r="F82" s="26">
        <f t="shared" ref="F82:AO82" si="39">IF(F83="да",F87*F84+F85*F86*F84,0)</f>
        <v>5304.5</v>
      </c>
      <c r="G82" s="26">
        <f t="shared" si="39"/>
        <v>5304.5</v>
      </c>
      <c r="H82" s="26">
        <f t="shared" si="39"/>
        <v>5304.5</v>
      </c>
      <c r="I82" s="26">
        <f t="shared" si="39"/>
        <v>5304.5</v>
      </c>
      <c r="J82" s="26">
        <f t="shared" si="39"/>
        <v>5304.5</v>
      </c>
      <c r="K82" s="26">
        <f t="shared" si="39"/>
        <v>5304.5</v>
      </c>
      <c r="L82" s="26">
        <f t="shared" si="39"/>
        <v>5304.5</v>
      </c>
      <c r="M82" s="26">
        <f t="shared" si="39"/>
        <v>5304.5</v>
      </c>
      <c r="N82" s="26">
        <f t="shared" si="39"/>
        <v>5304.5</v>
      </c>
      <c r="O82" s="26">
        <f t="shared" si="39"/>
        <v>5304.5</v>
      </c>
      <c r="P82" s="26">
        <f t="shared" si="39"/>
        <v>5304.5</v>
      </c>
      <c r="Q82" s="26">
        <f t="shared" si="39"/>
        <v>5304.5</v>
      </c>
      <c r="R82" s="26">
        <f t="shared" si="39"/>
        <v>5304.5</v>
      </c>
      <c r="S82" s="26">
        <f t="shared" si="39"/>
        <v>5304.5</v>
      </c>
      <c r="T82" s="26">
        <f t="shared" si="39"/>
        <v>5304.5</v>
      </c>
      <c r="U82" s="26">
        <f t="shared" si="39"/>
        <v>5304.5</v>
      </c>
      <c r="V82" s="26">
        <f t="shared" si="39"/>
        <v>5304.5</v>
      </c>
      <c r="W82" s="26">
        <f t="shared" si="39"/>
        <v>5304.5</v>
      </c>
      <c r="X82" s="26">
        <f t="shared" si="39"/>
        <v>5304.5</v>
      </c>
      <c r="Y82" s="26">
        <f t="shared" si="39"/>
        <v>5304.5</v>
      </c>
      <c r="Z82" s="26">
        <f t="shared" si="39"/>
        <v>5304.5</v>
      </c>
      <c r="AA82" s="26">
        <f t="shared" si="39"/>
        <v>5304.5</v>
      </c>
      <c r="AB82" s="26">
        <f t="shared" si="39"/>
        <v>5304.5</v>
      </c>
      <c r="AC82" s="26">
        <f t="shared" si="39"/>
        <v>5304.5</v>
      </c>
      <c r="AD82" s="26">
        <f t="shared" si="39"/>
        <v>5304.5</v>
      </c>
      <c r="AE82" s="26">
        <f t="shared" si="39"/>
        <v>5304.5</v>
      </c>
      <c r="AF82" s="26">
        <f t="shared" si="39"/>
        <v>5304.5</v>
      </c>
      <c r="AG82" s="26">
        <f t="shared" si="39"/>
        <v>5304.5</v>
      </c>
      <c r="AH82" s="26">
        <f t="shared" si="39"/>
        <v>5304.5</v>
      </c>
      <c r="AI82" s="26">
        <f t="shared" si="39"/>
        <v>5304.5</v>
      </c>
      <c r="AJ82" s="26">
        <f t="shared" si="39"/>
        <v>5304.5</v>
      </c>
      <c r="AK82" s="26">
        <f t="shared" si="39"/>
        <v>5304.5</v>
      </c>
      <c r="AL82" s="26">
        <f t="shared" si="39"/>
        <v>5304.5</v>
      </c>
      <c r="AM82" s="26">
        <f t="shared" si="39"/>
        <v>5304.5</v>
      </c>
      <c r="AN82" s="26">
        <f t="shared" si="39"/>
        <v>5304.5</v>
      </c>
      <c r="AO82" s="26">
        <f t="shared" si="39"/>
        <v>5304.5</v>
      </c>
      <c r="AP82" s="26"/>
      <c r="AQ82" s="26"/>
      <c r="AR82" s="26"/>
      <c r="AS82" s="26"/>
      <c r="AT82" s="26"/>
      <c r="AU82" s="26"/>
      <c r="AV82" s="26"/>
      <c r="AW82" s="26"/>
      <c r="AX82" s="26"/>
      <c r="AY82" s="26"/>
    </row>
    <row r="83" ht="9.75" customHeight="1">
      <c r="A83" s="1"/>
      <c r="B83" s="8" t="s">
        <v>69</v>
      </c>
      <c r="C83" s="51" t="s">
        <v>70</v>
      </c>
      <c r="D83" s="4"/>
      <c r="E83" s="13"/>
      <c r="F83" s="11" t="s">
        <v>71</v>
      </c>
      <c r="G83" s="11" t="s">
        <v>71</v>
      </c>
      <c r="H83" s="11" t="s">
        <v>71</v>
      </c>
      <c r="I83" s="11" t="s">
        <v>71</v>
      </c>
      <c r="J83" s="11" t="s">
        <v>71</v>
      </c>
      <c r="K83" s="11" t="s">
        <v>71</v>
      </c>
      <c r="L83" s="11" t="s">
        <v>71</v>
      </c>
      <c r="M83" s="11" t="s">
        <v>71</v>
      </c>
      <c r="N83" s="11" t="s">
        <v>71</v>
      </c>
      <c r="O83" s="11" t="s">
        <v>71</v>
      </c>
      <c r="P83" s="11" t="s">
        <v>71</v>
      </c>
      <c r="Q83" s="11" t="s">
        <v>71</v>
      </c>
      <c r="R83" s="11" t="s">
        <v>71</v>
      </c>
      <c r="S83" s="11" t="s">
        <v>71</v>
      </c>
      <c r="T83" s="11" t="s">
        <v>71</v>
      </c>
      <c r="U83" s="11" t="s">
        <v>71</v>
      </c>
      <c r="V83" s="11" t="s">
        <v>71</v>
      </c>
      <c r="W83" s="11" t="s">
        <v>71</v>
      </c>
      <c r="X83" s="11" t="s">
        <v>71</v>
      </c>
      <c r="Y83" s="11" t="s">
        <v>71</v>
      </c>
      <c r="Z83" s="11" t="s">
        <v>71</v>
      </c>
      <c r="AA83" s="11" t="s">
        <v>71</v>
      </c>
      <c r="AB83" s="11" t="s">
        <v>71</v>
      </c>
      <c r="AC83" s="11" t="s">
        <v>71</v>
      </c>
      <c r="AD83" s="11" t="s">
        <v>71</v>
      </c>
      <c r="AE83" s="11" t="s">
        <v>71</v>
      </c>
      <c r="AF83" s="11" t="s">
        <v>71</v>
      </c>
      <c r="AG83" s="11" t="s">
        <v>71</v>
      </c>
      <c r="AH83" s="11" t="s">
        <v>71</v>
      </c>
      <c r="AI83" s="11" t="s">
        <v>71</v>
      </c>
      <c r="AJ83" s="11" t="s">
        <v>71</v>
      </c>
      <c r="AK83" s="11" t="s">
        <v>71</v>
      </c>
      <c r="AL83" s="11" t="s">
        <v>71</v>
      </c>
      <c r="AM83" s="11" t="s">
        <v>71</v>
      </c>
      <c r="AN83" s="11" t="s">
        <v>71</v>
      </c>
      <c r="AO83" s="11" t="s">
        <v>71</v>
      </c>
      <c r="AP83" s="6"/>
      <c r="AQ83" s="6"/>
      <c r="AR83" s="6"/>
      <c r="AS83" s="6"/>
      <c r="AT83" s="6"/>
      <c r="AU83" s="6"/>
      <c r="AV83" s="6"/>
      <c r="AW83" s="6"/>
      <c r="AX83" s="6"/>
      <c r="AY83" s="6"/>
    </row>
    <row r="84" ht="9.75" customHeight="1">
      <c r="A84" s="1"/>
      <c r="B84" s="8" t="s">
        <v>95</v>
      </c>
      <c r="C84" s="9" t="s">
        <v>96</v>
      </c>
      <c r="D84" s="4">
        <v>1.0</v>
      </c>
      <c r="E84" s="9"/>
      <c r="F84" s="11">
        <f t="shared" ref="F84:F87" si="42">D84</f>
        <v>1</v>
      </c>
      <c r="G84" s="11">
        <f t="shared" ref="G84:N84" si="40">F84</f>
        <v>1</v>
      </c>
      <c r="H84" s="11">
        <f t="shared" si="40"/>
        <v>1</v>
      </c>
      <c r="I84" s="11">
        <f t="shared" si="40"/>
        <v>1</v>
      </c>
      <c r="J84" s="11">
        <f t="shared" si="40"/>
        <v>1</v>
      </c>
      <c r="K84" s="11">
        <f t="shared" si="40"/>
        <v>1</v>
      </c>
      <c r="L84" s="11">
        <f t="shared" si="40"/>
        <v>1</v>
      </c>
      <c r="M84" s="11">
        <f t="shared" si="40"/>
        <v>1</v>
      </c>
      <c r="N84" s="11">
        <f t="shared" si="40"/>
        <v>1</v>
      </c>
      <c r="O84" s="11">
        <v>1.0</v>
      </c>
      <c r="P84" s="11">
        <f t="shared" ref="P84:AO84" si="41">O84</f>
        <v>1</v>
      </c>
      <c r="Q84" s="11">
        <f t="shared" si="41"/>
        <v>1</v>
      </c>
      <c r="R84" s="11">
        <f t="shared" si="41"/>
        <v>1</v>
      </c>
      <c r="S84" s="11">
        <f t="shared" si="41"/>
        <v>1</v>
      </c>
      <c r="T84" s="11">
        <f t="shared" si="41"/>
        <v>1</v>
      </c>
      <c r="U84" s="11">
        <f t="shared" si="41"/>
        <v>1</v>
      </c>
      <c r="V84" s="11">
        <f t="shared" si="41"/>
        <v>1</v>
      </c>
      <c r="W84" s="11">
        <f t="shared" si="41"/>
        <v>1</v>
      </c>
      <c r="X84" s="11">
        <f t="shared" si="41"/>
        <v>1</v>
      </c>
      <c r="Y84" s="11">
        <f t="shared" si="41"/>
        <v>1</v>
      </c>
      <c r="Z84" s="11">
        <f t="shared" si="41"/>
        <v>1</v>
      </c>
      <c r="AA84" s="11">
        <f t="shared" si="41"/>
        <v>1</v>
      </c>
      <c r="AB84" s="11">
        <f t="shared" si="41"/>
        <v>1</v>
      </c>
      <c r="AC84" s="11">
        <f t="shared" si="41"/>
        <v>1</v>
      </c>
      <c r="AD84" s="11">
        <f t="shared" si="41"/>
        <v>1</v>
      </c>
      <c r="AE84" s="11">
        <f t="shared" si="41"/>
        <v>1</v>
      </c>
      <c r="AF84" s="11">
        <f t="shared" si="41"/>
        <v>1</v>
      </c>
      <c r="AG84" s="11">
        <f t="shared" si="41"/>
        <v>1</v>
      </c>
      <c r="AH84" s="11">
        <f t="shared" si="41"/>
        <v>1</v>
      </c>
      <c r="AI84" s="11">
        <f t="shared" si="41"/>
        <v>1</v>
      </c>
      <c r="AJ84" s="11">
        <f t="shared" si="41"/>
        <v>1</v>
      </c>
      <c r="AK84" s="11">
        <f t="shared" si="41"/>
        <v>1</v>
      </c>
      <c r="AL84" s="11">
        <f t="shared" si="41"/>
        <v>1</v>
      </c>
      <c r="AM84" s="11">
        <f t="shared" si="41"/>
        <v>1</v>
      </c>
      <c r="AN84" s="11">
        <f t="shared" si="41"/>
        <v>1</v>
      </c>
      <c r="AO84" s="11">
        <f t="shared" si="41"/>
        <v>1</v>
      </c>
      <c r="AP84" s="6"/>
      <c r="AQ84" s="6"/>
      <c r="AR84" s="6"/>
      <c r="AS84" s="6"/>
      <c r="AT84" s="6"/>
      <c r="AU84" s="6"/>
      <c r="AV84" s="6"/>
      <c r="AW84" s="6"/>
      <c r="AX84" s="6"/>
      <c r="AY84" s="6"/>
    </row>
    <row r="85" ht="9.75" customHeight="1">
      <c r="A85" s="1"/>
      <c r="B85" s="8" t="s">
        <v>97</v>
      </c>
      <c r="C85" s="9" t="s">
        <v>59</v>
      </c>
      <c r="D85" s="4">
        <v>1218.0</v>
      </c>
      <c r="E85" s="9"/>
      <c r="F85" s="11">
        <f t="shared" si="42"/>
        <v>1218</v>
      </c>
      <c r="G85" s="11">
        <f t="shared" ref="G85:AO85" si="43">F85</f>
        <v>1218</v>
      </c>
      <c r="H85" s="11">
        <f t="shared" si="43"/>
        <v>1218</v>
      </c>
      <c r="I85" s="11">
        <f t="shared" si="43"/>
        <v>1218</v>
      </c>
      <c r="J85" s="11">
        <f t="shared" si="43"/>
        <v>1218</v>
      </c>
      <c r="K85" s="11">
        <f t="shared" si="43"/>
        <v>1218</v>
      </c>
      <c r="L85" s="11">
        <f t="shared" si="43"/>
        <v>1218</v>
      </c>
      <c r="M85" s="11">
        <f t="shared" si="43"/>
        <v>1218</v>
      </c>
      <c r="N85" s="11">
        <f t="shared" si="43"/>
        <v>1218</v>
      </c>
      <c r="O85" s="11">
        <f t="shared" si="43"/>
        <v>1218</v>
      </c>
      <c r="P85" s="11">
        <f t="shared" si="43"/>
        <v>1218</v>
      </c>
      <c r="Q85" s="11">
        <f t="shared" si="43"/>
        <v>1218</v>
      </c>
      <c r="R85" s="11">
        <f t="shared" si="43"/>
        <v>1218</v>
      </c>
      <c r="S85" s="11">
        <f t="shared" si="43"/>
        <v>1218</v>
      </c>
      <c r="T85" s="11">
        <f t="shared" si="43"/>
        <v>1218</v>
      </c>
      <c r="U85" s="11">
        <f t="shared" si="43"/>
        <v>1218</v>
      </c>
      <c r="V85" s="11">
        <f t="shared" si="43"/>
        <v>1218</v>
      </c>
      <c r="W85" s="11">
        <f t="shared" si="43"/>
        <v>1218</v>
      </c>
      <c r="X85" s="11">
        <f t="shared" si="43"/>
        <v>1218</v>
      </c>
      <c r="Y85" s="11">
        <f t="shared" si="43"/>
        <v>1218</v>
      </c>
      <c r="Z85" s="11">
        <f t="shared" si="43"/>
        <v>1218</v>
      </c>
      <c r="AA85" s="11">
        <f t="shared" si="43"/>
        <v>1218</v>
      </c>
      <c r="AB85" s="11">
        <f t="shared" si="43"/>
        <v>1218</v>
      </c>
      <c r="AC85" s="11">
        <f t="shared" si="43"/>
        <v>1218</v>
      </c>
      <c r="AD85" s="11">
        <f t="shared" si="43"/>
        <v>1218</v>
      </c>
      <c r="AE85" s="11">
        <f t="shared" si="43"/>
        <v>1218</v>
      </c>
      <c r="AF85" s="11">
        <f t="shared" si="43"/>
        <v>1218</v>
      </c>
      <c r="AG85" s="11">
        <f t="shared" si="43"/>
        <v>1218</v>
      </c>
      <c r="AH85" s="11">
        <f t="shared" si="43"/>
        <v>1218</v>
      </c>
      <c r="AI85" s="11">
        <f t="shared" si="43"/>
        <v>1218</v>
      </c>
      <c r="AJ85" s="11">
        <f t="shared" si="43"/>
        <v>1218</v>
      </c>
      <c r="AK85" s="11">
        <f t="shared" si="43"/>
        <v>1218</v>
      </c>
      <c r="AL85" s="11">
        <f t="shared" si="43"/>
        <v>1218</v>
      </c>
      <c r="AM85" s="11">
        <f t="shared" si="43"/>
        <v>1218</v>
      </c>
      <c r="AN85" s="11">
        <f t="shared" si="43"/>
        <v>1218</v>
      </c>
      <c r="AO85" s="11">
        <f t="shared" si="43"/>
        <v>1218</v>
      </c>
      <c r="AP85" s="6"/>
      <c r="AQ85" s="6"/>
      <c r="AR85" s="6"/>
      <c r="AS85" s="6"/>
      <c r="AT85" s="6"/>
      <c r="AU85" s="6"/>
      <c r="AV85" s="6"/>
      <c r="AW85" s="6"/>
      <c r="AX85" s="6"/>
      <c r="AY85" s="6"/>
    </row>
    <row r="86" ht="9.75" customHeight="1">
      <c r="A86" s="1"/>
      <c r="B86" s="79" t="s">
        <v>98</v>
      </c>
      <c r="C86" s="80" t="s">
        <v>42</v>
      </c>
      <c r="D86" s="81">
        <v>0.25</v>
      </c>
      <c r="E86" s="80"/>
      <c r="F86" s="82">
        <f t="shared" si="42"/>
        <v>0.25</v>
      </c>
      <c r="G86" s="82">
        <f t="shared" ref="G86:AO86" si="44">F86</f>
        <v>0.25</v>
      </c>
      <c r="H86" s="82">
        <f t="shared" si="44"/>
        <v>0.25</v>
      </c>
      <c r="I86" s="82">
        <f t="shared" si="44"/>
        <v>0.25</v>
      </c>
      <c r="J86" s="82">
        <f t="shared" si="44"/>
        <v>0.25</v>
      </c>
      <c r="K86" s="82">
        <f t="shared" si="44"/>
        <v>0.25</v>
      </c>
      <c r="L86" s="82">
        <f t="shared" si="44"/>
        <v>0.25</v>
      </c>
      <c r="M86" s="82">
        <f t="shared" si="44"/>
        <v>0.25</v>
      </c>
      <c r="N86" s="82">
        <f t="shared" si="44"/>
        <v>0.25</v>
      </c>
      <c r="O86" s="82">
        <f t="shared" si="44"/>
        <v>0.25</v>
      </c>
      <c r="P86" s="82">
        <f t="shared" si="44"/>
        <v>0.25</v>
      </c>
      <c r="Q86" s="82">
        <f t="shared" si="44"/>
        <v>0.25</v>
      </c>
      <c r="R86" s="82">
        <f t="shared" si="44"/>
        <v>0.25</v>
      </c>
      <c r="S86" s="82">
        <f t="shared" si="44"/>
        <v>0.25</v>
      </c>
      <c r="T86" s="82">
        <f t="shared" si="44"/>
        <v>0.25</v>
      </c>
      <c r="U86" s="82">
        <f t="shared" si="44"/>
        <v>0.25</v>
      </c>
      <c r="V86" s="82">
        <f t="shared" si="44"/>
        <v>0.25</v>
      </c>
      <c r="W86" s="82">
        <f t="shared" si="44"/>
        <v>0.25</v>
      </c>
      <c r="X86" s="82">
        <f t="shared" si="44"/>
        <v>0.25</v>
      </c>
      <c r="Y86" s="82">
        <f t="shared" si="44"/>
        <v>0.25</v>
      </c>
      <c r="Z86" s="82">
        <f t="shared" si="44"/>
        <v>0.25</v>
      </c>
      <c r="AA86" s="82">
        <f t="shared" si="44"/>
        <v>0.25</v>
      </c>
      <c r="AB86" s="82">
        <f t="shared" si="44"/>
        <v>0.25</v>
      </c>
      <c r="AC86" s="82">
        <f t="shared" si="44"/>
        <v>0.25</v>
      </c>
      <c r="AD86" s="82">
        <f t="shared" si="44"/>
        <v>0.25</v>
      </c>
      <c r="AE86" s="82">
        <f t="shared" si="44"/>
        <v>0.25</v>
      </c>
      <c r="AF86" s="82">
        <f t="shared" si="44"/>
        <v>0.25</v>
      </c>
      <c r="AG86" s="82">
        <f t="shared" si="44"/>
        <v>0.25</v>
      </c>
      <c r="AH86" s="82">
        <f t="shared" si="44"/>
        <v>0.25</v>
      </c>
      <c r="AI86" s="82">
        <f t="shared" si="44"/>
        <v>0.25</v>
      </c>
      <c r="AJ86" s="82">
        <f t="shared" si="44"/>
        <v>0.25</v>
      </c>
      <c r="AK86" s="82">
        <f t="shared" si="44"/>
        <v>0.25</v>
      </c>
      <c r="AL86" s="82">
        <f t="shared" si="44"/>
        <v>0.25</v>
      </c>
      <c r="AM86" s="82">
        <f t="shared" si="44"/>
        <v>0.25</v>
      </c>
      <c r="AN86" s="82">
        <f t="shared" si="44"/>
        <v>0.25</v>
      </c>
      <c r="AO86" s="82">
        <f t="shared" si="44"/>
        <v>0.25</v>
      </c>
      <c r="AP86" s="83"/>
      <c r="AQ86" s="83"/>
      <c r="AR86" s="83"/>
      <c r="AS86" s="83"/>
      <c r="AT86" s="83"/>
      <c r="AU86" s="83"/>
      <c r="AV86" s="83"/>
      <c r="AW86" s="83"/>
      <c r="AX86" s="83"/>
      <c r="AY86" s="83"/>
    </row>
    <row r="87" ht="9.75" customHeight="1">
      <c r="A87" s="1"/>
      <c r="B87" s="8" t="s">
        <v>99</v>
      </c>
      <c r="C87" s="9" t="s">
        <v>59</v>
      </c>
      <c r="D87" s="84">
        <v>5000.0</v>
      </c>
      <c r="E87" s="9"/>
      <c r="F87" s="85">
        <f t="shared" si="42"/>
        <v>5000</v>
      </c>
      <c r="G87" s="11">
        <f t="shared" ref="G87:AO87" si="45">F87</f>
        <v>5000</v>
      </c>
      <c r="H87" s="11">
        <f t="shared" si="45"/>
        <v>5000</v>
      </c>
      <c r="I87" s="11">
        <f t="shared" si="45"/>
        <v>5000</v>
      </c>
      <c r="J87" s="11">
        <f t="shared" si="45"/>
        <v>5000</v>
      </c>
      <c r="K87" s="11">
        <f t="shared" si="45"/>
        <v>5000</v>
      </c>
      <c r="L87" s="11">
        <f t="shared" si="45"/>
        <v>5000</v>
      </c>
      <c r="M87" s="11">
        <f t="shared" si="45"/>
        <v>5000</v>
      </c>
      <c r="N87" s="11">
        <f t="shared" si="45"/>
        <v>5000</v>
      </c>
      <c r="O87" s="11">
        <f t="shared" si="45"/>
        <v>5000</v>
      </c>
      <c r="P87" s="11">
        <f t="shared" si="45"/>
        <v>5000</v>
      </c>
      <c r="Q87" s="11">
        <f t="shared" si="45"/>
        <v>5000</v>
      </c>
      <c r="R87" s="11">
        <f t="shared" si="45"/>
        <v>5000</v>
      </c>
      <c r="S87" s="11">
        <f t="shared" si="45"/>
        <v>5000</v>
      </c>
      <c r="T87" s="11">
        <f t="shared" si="45"/>
        <v>5000</v>
      </c>
      <c r="U87" s="11">
        <f t="shared" si="45"/>
        <v>5000</v>
      </c>
      <c r="V87" s="11">
        <f t="shared" si="45"/>
        <v>5000</v>
      </c>
      <c r="W87" s="11">
        <f t="shared" si="45"/>
        <v>5000</v>
      </c>
      <c r="X87" s="11">
        <f t="shared" si="45"/>
        <v>5000</v>
      </c>
      <c r="Y87" s="11">
        <f t="shared" si="45"/>
        <v>5000</v>
      </c>
      <c r="Z87" s="11">
        <f t="shared" si="45"/>
        <v>5000</v>
      </c>
      <c r="AA87" s="11">
        <f t="shared" si="45"/>
        <v>5000</v>
      </c>
      <c r="AB87" s="11">
        <f t="shared" si="45"/>
        <v>5000</v>
      </c>
      <c r="AC87" s="11">
        <f t="shared" si="45"/>
        <v>5000</v>
      </c>
      <c r="AD87" s="11">
        <f t="shared" si="45"/>
        <v>5000</v>
      </c>
      <c r="AE87" s="11">
        <f t="shared" si="45"/>
        <v>5000</v>
      </c>
      <c r="AF87" s="11">
        <f t="shared" si="45"/>
        <v>5000</v>
      </c>
      <c r="AG87" s="11">
        <f t="shared" si="45"/>
        <v>5000</v>
      </c>
      <c r="AH87" s="11">
        <f t="shared" si="45"/>
        <v>5000</v>
      </c>
      <c r="AI87" s="11">
        <f t="shared" si="45"/>
        <v>5000</v>
      </c>
      <c r="AJ87" s="11">
        <f t="shared" si="45"/>
        <v>5000</v>
      </c>
      <c r="AK87" s="11">
        <f t="shared" si="45"/>
        <v>5000</v>
      </c>
      <c r="AL87" s="11">
        <f t="shared" si="45"/>
        <v>5000</v>
      </c>
      <c r="AM87" s="11">
        <f t="shared" si="45"/>
        <v>5000</v>
      </c>
      <c r="AN87" s="11">
        <f t="shared" si="45"/>
        <v>5000</v>
      </c>
      <c r="AO87" s="11">
        <f t="shared" si="45"/>
        <v>5000</v>
      </c>
      <c r="AP87" s="6"/>
      <c r="AQ87" s="6"/>
      <c r="AR87" s="6"/>
      <c r="AS87" s="6"/>
      <c r="AT87" s="6"/>
      <c r="AU87" s="6"/>
      <c r="AV87" s="6"/>
      <c r="AW87" s="6"/>
      <c r="AX87" s="6"/>
      <c r="AY87" s="6"/>
    </row>
    <row r="88" ht="9.75" customHeight="1">
      <c r="A88" s="1"/>
      <c r="B88" s="8" t="s">
        <v>100</v>
      </c>
      <c r="C88" s="9" t="s">
        <v>59</v>
      </c>
      <c r="D88" s="4"/>
      <c r="E88" s="9"/>
      <c r="F88" s="85">
        <f t="shared" ref="F88:AO88" si="46">IF(F83="да",F84*F85*F86,0)</f>
        <v>304.5</v>
      </c>
      <c r="G88" s="85">
        <f t="shared" si="46"/>
        <v>304.5</v>
      </c>
      <c r="H88" s="85">
        <f t="shared" si="46"/>
        <v>304.5</v>
      </c>
      <c r="I88" s="85">
        <f t="shared" si="46"/>
        <v>304.5</v>
      </c>
      <c r="J88" s="85">
        <f t="shared" si="46"/>
        <v>304.5</v>
      </c>
      <c r="K88" s="85">
        <f t="shared" si="46"/>
        <v>304.5</v>
      </c>
      <c r="L88" s="85">
        <f t="shared" si="46"/>
        <v>304.5</v>
      </c>
      <c r="M88" s="85">
        <f t="shared" si="46"/>
        <v>304.5</v>
      </c>
      <c r="N88" s="85">
        <f t="shared" si="46"/>
        <v>304.5</v>
      </c>
      <c r="O88" s="85">
        <f t="shared" si="46"/>
        <v>304.5</v>
      </c>
      <c r="P88" s="85">
        <f t="shared" si="46"/>
        <v>304.5</v>
      </c>
      <c r="Q88" s="85">
        <f t="shared" si="46"/>
        <v>304.5</v>
      </c>
      <c r="R88" s="85">
        <f t="shared" si="46"/>
        <v>304.5</v>
      </c>
      <c r="S88" s="85">
        <f t="shared" si="46"/>
        <v>304.5</v>
      </c>
      <c r="T88" s="85">
        <f t="shared" si="46"/>
        <v>304.5</v>
      </c>
      <c r="U88" s="85">
        <f t="shared" si="46"/>
        <v>304.5</v>
      </c>
      <c r="V88" s="85">
        <f t="shared" si="46"/>
        <v>304.5</v>
      </c>
      <c r="W88" s="85">
        <f t="shared" si="46"/>
        <v>304.5</v>
      </c>
      <c r="X88" s="85">
        <f t="shared" si="46"/>
        <v>304.5</v>
      </c>
      <c r="Y88" s="85">
        <f t="shared" si="46"/>
        <v>304.5</v>
      </c>
      <c r="Z88" s="85">
        <f t="shared" si="46"/>
        <v>304.5</v>
      </c>
      <c r="AA88" s="85">
        <f t="shared" si="46"/>
        <v>304.5</v>
      </c>
      <c r="AB88" s="85">
        <f t="shared" si="46"/>
        <v>304.5</v>
      </c>
      <c r="AC88" s="85">
        <f t="shared" si="46"/>
        <v>304.5</v>
      </c>
      <c r="AD88" s="85">
        <f t="shared" si="46"/>
        <v>304.5</v>
      </c>
      <c r="AE88" s="85">
        <f t="shared" si="46"/>
        <v>304.5</v>
      </c>
      <c r="AF88" s="85">
        <f t="shared" si="46"/>
        <v>304.5</v>
      </c>
      <c r="AG88" s="85">
        <f t="shared" si="46"/>
        <v>304.5</v>
      </c>
      <c r="AH88" s="85">
        <f t="shared" si="46"/>
        <v>304.5</v>
      </c>
      <c r="AI88" s="85">
        <f t="shared" si="46"/>
        <v>304.5</v>
      </c>
      <c r="AJ88" s="85">
        <f t="shared" si="46"/>
        <v>304.5</v>
      </c>
      <c r="AK88" s="85">
        <f t="shared" si="46"/>
        <v>304.5</v>
      </c>
      <c r="AL88" s="85">
        <f t="shared" si="46"/>
        <v>304.5</v>
      </c>
      <c r="AM88" s="85">
        <f t="shared" si="46"/>
        <v>304.5</v>
      </c>
      <c r="AN88" s="85">
        <f t="shared" si="46"/>
        <v>304.5</v>
      </c>
      <c r="AO88" s="85">
        <f t="shared" si="46"/>
        <v>304.5</v>
      </c>
      <c r="AP88" s="6"/>
      <c r="AQ88" s="6"/>
      <c r="AR88" s="6"/>
      <c r="AS88" s="6"/>
      <c r="AT88" s="6"/>
      <c r="AU88" s="6"/>
      <c r="AV88" s="6"/>
      <c r="AW88" s="6"/>
      <c r="AX88" s="6"/>
      <c r="AY88" s="6"/>
    </row>
    <row r="89" ht="9.75" customHeight="1">
      <c r="A89" s="1"/>
      <c r="B89" s="8"/>
      <c r="C89" s="9"/>
      <c r="D89" s="4"/>
      <c r="E89" s="9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6"/>
      <c r="AQ89" s="6"/>
      <c r="AR89" s="6"/>
      <c r="AS89" s="6"/>
      <c r="AT89" s="6"/>
      <c r="AU89" s="6"/>
      <c r="AV89" s="6"/>
      <c r="AW89" s="6"/>
      <c r="AX89" s="6"/>
      <c r="AY89" s="6"/>
    </row>
    <row r="90" ht="9.75" customHeight="1">
      <c r="A90" s="49">
        <v>2.0</v>
      </c>
      <c r="B90" s="24" t="s">
        <v>101</v>
      </c>
      <c r="C90" s="25" t="s">
        <v>59</v>
      </c>
      <c r="D90" s="26">
        <f>SUM(F90:AO90)</f>
        <v>334962</v>
      </c>
      <c r="E90" s="25"/>
      <c r="F90" s="26">
        <f t="shared" ref="F90:AO90" si="47">IF(F91="да",F95*F92+F93*F94*F92,0)</f>
        <v>9304.5</v>
      </c>
      <c r="G90" s="26">
        <f t="shared" si="47"/>
        <v>9304.5</v>
      </c>
      <c r="H90" s="26">
        <f t="shared" si="47"/>
        <v>9304.5</v>
      </c>
      <c r="I90" s="26">
        <f t="shared" si="47"/>
        <v>9304.5</v>
      </c>
      <c r="J90" s="26">
        <f t="shared" si="47"/>
        <v>9304.5</v>
      </c>
      <c r="K90" s="26">
        <f t="shared" si="47"/>
        <v>9304.5</v>
      </c>
      <c r="L90" s="26">
        <f t="shared" si="47"/>
        <v>9304.5</v>
      </c>
      <c r="M90" s="26">
        <f t="shared" si="47"/>
        <v>9304.5</v>
      </c>
      <c r="N90" s="26">
        <f t="shared" si="47"/>
        <v>9304.5</v>
      </c>
      <c r="O90" s="26">
        <f t="shared" si="47"/>
        <v>9304.5</v>
      </c>
      <c r="P90" s="26">
        <f t="shared" si="47"/>
        <v>9304.5</v>
      </c>
      <c r="Q90" s="26">
        <f t="shared" si="47"/>
        <v>9304.5</v>
      </c>
      <c r="R90" s="26">
        <f t="shared" si="47"/>
        <v>9304.5</v>
      </c>
      <c r="S90" s="26">
        <f t="shared" si="47"/>
        <v>9304.5</v>
      </c>
      <c r="T90" s="26">
        <f t="shared" si="47"/>
        <v>9304.5</v>
      </c>
      <c r="U90" s="26">
        <f t="shared" si="47"/>
        <v>9304.5</v>
      </c>
      <c r="V90" s="26">
        <f t="shared" si="47"/>
        <v>9304.5</v>
      </c>
      <c r="W90" s="26">
        <f t="shared" si="47"/>
        <v>9304.5</v>
      </c>
      <c r="X90" s="26">
        <f t="shared" si="47"/>
        <v>9304.5</v>
      </c>
      <c r="Y90" s="26">
        <f t="shared" si="47"/>
        <v>9304.5</v>
      </c>
      <c r="Z90" s="26">
        <f t="shared" si="47"/>
        <v>9304.5</v>
      </c>
      <c r="AA90" s="26">
        <f t="shared" si="47"/>
        <v>9304.5</v>
      </c>
      <c r="AB90" s="26">
        <f t="shared" si="47"/>
        <v>9304.5</v>
      </c>
      <c r="AC90" s="26">
        <f t="shared" si="47"/>
        <v>9304.5</v>
      </c>
      <c r="AD90" s="26">
        <f t="shared" si="47"/>
        <v>9304.5</v>
      </c>
      <c r="AE90" s="26">
        <f t="shared" si="47"/>
        <v>9304.5</v>
      </c>
      <c r="AF90" s="26">
        <f t="shared" si="47"/>
        <v>9304.5</v>
      </c>
      <c r="AG90" s="26">
        <f t="shared" si="47"/>
        <v>9304.5</v>
      </c>
      <c r="AH90" s="26">
        <f t="shared" si="47"/>
        <v>9304.5</v>
      </c>
      <c r="AI90" s="26">
        <f t="shared" si="47"/>
        <v>9304.5</v>
      </c>
      <c r="AJ90" s="26">
        <f t="shared" si="47"/>
        <v>9304.5</v>
      </c>
      <c r="AK90" s="26">
        <f t="shared" si="47"/>
        <v>9304.5</v>
      </c>
      <c r="AL90" s="26">
        <f t="shared" si="47"/>
        <v>9304.5</v>
      </c>
      <c r="AM90" s="26">
        <f t="shared" si="47"/>
        <v>9304.5</v>
      </c>
      <c r="AN90" s="26">
        <f t="shared" si="47"/>
        <v>9304.5</v>
      </c>
      <c r="AO90" s="26">
        <f t="shared" si="47"/>
        <v>9304.5</v>
      </c>
      <c r="AP90" s="26"/>
      <c r="AQ90" s="26"/>
      <c r="AR90" s="26"/>
      <c r="AS90" s="26"/>
      <c r="AT90" s="26"/>
      <c r="AU90" s="26"/>
      <c r="AV90" s="26"/>
      <c r="AW90" s="26"/>
      <c r="AX90" s="26"/>
      <c r="AY90" s="26"/>
    </row>
    <row r="91" ht="9.75" customHeight="1">
      <c r="A91" s="1"/>
      <c r="B91" s="8" t="s">
        <v>69</v>
      </c>
      <c r="C91" s="51" t="s">
        <v>70</v>
      </c>
      <c r="D91" s="4"/>
      <c r="E91" s="9"/>
      <c r="F91" s="11" t="s">
        <v>71</v>
      </c>
      <c r="G91" s="11" t="s">
        <v>71</v>
      </c>
      <c r="H91" s="11" t="s">
        <v>71</v>
      </c>
      <c r="I91" s="11" t="s">
        <v>71</v>
      </c>
      <c r="J91" s="11" t="s">
        <v>71</v>
      </c>
      <c r="K91" s="11" t="s">
        <v>71</v>
      </c>
      <c r="L91" s="11" t="s">
        <v>71</v>
      </c>
      <c r="M91" s="11" t="s">
        <v>71</v>
      </c>
      <c r="N91" s="11" t="s">
        <v>71</v>
      </c>
      <c r="O91" s="11" t="s">
        <v>71</v>
      </c>
      <c r="P91" s="11" t="s">
        <v>71</v>
      </c>
      <c r="Q91" s="11" t="s">
        <v>71</v>
      </c>
      <c r="R91" s="11" t="s">
        <v>71</v>
      </c>
      <c r="S91" s="11" t="s">
        <v>71</v>
      </c>
      <c r="T91" s="11" t="s">
        <v>71</v>
      </c>
      <c r="U91" s="11" t="s">
        <v>71</v>
      </c>
      <c r="V91" s="11" t="s">
        <v>71</v>
      </c>
      <c r="W91" s="11" t="s">
        <v>71</v>
      </c>
      <c r="X91" s="11" t="s">
        <v>71</v>
      </c>
      <c r="Y91" s="11" t="s">
        <v>71</v>
      </c>
      <c r="Z91" s="11" t="s">
        <v>71</v>
      </c>
      <c r="AA91" s="11" t="s">
        <v>71</v>
      </c>
      <c r="AB91" s="11" t="s">
        <v>71</v>
      </c>
      <c r="AC91" s="11" t="s">
        <v>71</v>
      </c>
      <c r="AD91" s="11" t="s">
        <v>71</v>
      </c>
      <c r="AE91" s="11" t="s">
        <v>71</v>
      </c>
      <c r="AF91" s="11" t="s">
        <v>71</v>
      </c>
      <c r="AG91" s="11" t="s">
        <v>71</v>
      </c>
      <c r="AH91" s="11" t="s">
        <v>71</v>
      </c>
      <c r="AI91" s="11" t="s">
        <v>71</v>
      </c>
      <c r="AJ91" s="11" t="s">
        <v>71</v>
      </c>
      <c r="AK91" s="11" t="s">
        <v>71</v>
      </c>
      <c r="AL91" s="11" t="s">
        <v>71</v>
      </c>
      <c r="AM91" s="11" t="s">
        <v>71</v>
      </c>
      <c r="AN91" s="11" t="s">
        <v>71</v>
      </c>
      <c r="AO91" s="11" t="s">
        <v>71</v>
      </c>
      <c r="AP91" s="6"/>
      <c r="AQ91" s="6"/>
      <c r="AR91" s="6"/>
      <c r="AS91" s="6"/>
      <c r="AT91" s="6"/>
      <c r="AU91" s="6"/>
      <c r="AV91" s="6"/>
      <c r="AW91" s="6"/>
      <c r="AX91" s="6"/>
      <c r="AY91" s="6"/>
    </row>
    <row r="92" ht="9.75" customHeight="1">
      <c r="A92" s="1"/>
      <c r="B92" s="8" t="s">
        <v>95</v>
      </c>
      <c r="C92" s="9" t="s">
        <v>96</v>
      </c>
      <c r="D92" s="4">
        <v>1.0</v>
      </c>
      <c r="E92" s="9"/>
      <c r="F92" s="11">
        <f t="shared" ref="F92:F95" si="49">D92</f>
        <v>1</v>
      </c>
      <c r="G92" s="11">
        <f t="shared" ref="G92:G95" si="50">F92</f>
        <v>1</v>
      </c>
      <c r="H92" s="11">
        <f t="shared" ref="H92:AO92" si="48">F92</f>
        <v>1</v>
      </c>
      <c r="I92" s="11">
        <f t="shared" si="48"/>
        <v>1</v>
      </c>
      <c r="J92" s="11">
        <f t="shared" si="48"/>
        <v>1</v>
      </c>
      <c r="K92" s="11">
        <f t="shared" si="48"/>
        <v>1</v>
      </c>
      <c r="L92" s="11">
        <f t="shared" si="48"/>
        <v>1</v>
      </c>
      <c r="M92" s="11">
        <f t="shared" si="48"/>
        <v>1</v>
      </c>
      <c r="N92" s="11">
        <f t="shared" si="48"/>
        <v>1</v>
      </c>
      <c r="O92" s="11">
        <f t="shared" si="48"/>
        <v>1</v>
      </c>
      <c r="P92" s="11">
        <f t="shared" si="48"/>
        <v>1</v>
      </c>
      <c r="Q92" s="11">
        <f t="shared" si="48"/>
        <v>1</v>
      </c>
      <c r="R92" s="11">
        <f t="shared" si="48"/>
        <v>1</v>
      </c>
      <c r="S92" s="11">
        <f t="shared" si="48"/>
        <v>1</v>
      </c>
      <c r="T92" s="11">
        <f t="shared" si="48"/>
        <v>1</v>
      </c>
      <c r="U92" s="11">
        <f t="shared" si="48"/>
        <v>1</v>
      </c>
      <c r="V92" s="11">
        <f t="shared" si="48"/>
        <v>1</v>
      </c>
      <c r="W92" s="11">
        <f t="shared" si="48"/>
        <v>1</v>
      </c>
      <c r="X92" s="11">
        <f t="shared" si="48"/>
        <v>1</v>
      </c>
      <c r="Y92" s="11">
        <f t="shared" si="48"/>
        <v>1</v>
      </c>
      <c r="Z92" s="11">
        <f t="shared" si="48"/>
        <v>1</v>
      </c>
      <c r="AA92" s="11">
        <f t="shared" si="48"/>
        <v>1</v>
      </c>
      <c r="AB92" s="11">
        <f t="shared" si="48"/>
        <v>1</v>
      </c>
      <c r="AC92" s="11">
        <f t="shared" si="48"/>
        <v>1</v>
      </c>
      <c r="AD92" s="11">
        <f t="shared" si="48"/>
        <v>1</v>
      </c>
      <c r="AE92" s="11">
        <f t="shared" si="48"/>
        <v>1</v>
      </c>
      <c r="AF92" s="11">
        <f t="shared" si="48"/>
        <v>1</v>
      </c>
      <c r="AG92" s="11">
        <f t="shared" si="48"/>
        <v>1</v>
      </c>
      <c r="AH92" s="11">
        <f t="shared" si="48"/>
        <v>1</v>
      </c>
      <c r="AI92" s="11">
        <f t="shared" si="48"/>
        <v>1</v>
      </c>
      <c r="AJ92" s="11">
        <f t="shared" si="48"/>
        <v>1</v>
      </c>
      <c r="AK92" s="11">
        <f t="shared" si="48"/>
        <v>1</v>
      </c>
      <c r="AL92" s="11">
        <f t="shared" si="48"/>
        <v>1</v>
      </c>
      <c r="AM92" s="11">
        <f t="shared" si="48"/>
        <v>1</v>
      </c>
      <c r="AN92" s="11">
        <f t="shared" si="48"/>
        <v>1</v>
      </c>
      <c r="AO92" s="11">
        <f t="shared" si="48"/>
        <v>1</v>
      </c>
      <c r="AP92" s="6"/>
      <c r="AQ92" s="6"/>
      <c r="AR92" s="6"/>
      <c r="AS92" s="6"/>
      <c r="AT92" s="6"/>
      <c r="AU92" s="6"/>
      <c r="AV92" s="6"/>
      <c r="AW92" s="6"/>
      <c r="AX92" s="6"/>
      <c r="AY92" s="6"/>
    </row>
    <row r="93" ht="9.75" customHeight="1">
      <c r="A93" s="1"/>
      <c r="B93" s="8" t="s">
        <v>97</v>
      </c>
      <c r="C93" s="9" t="s">
        <v>59</v>
      </c>
      <c r="D93" s="4">
        <v>1218.0</v>
      </c>
      <c r="E93" s="9"/>
      <c r="F93" s="11">
        <f t="shared" si="49"/>
        <v>1218</v>
      </c>
      <c r="G93" s="11">
        <f t="shared" si="50"/>
        <v>1218</v>
      </c>
      <c r="H93" s="11">
        <f t="shared" ref="H93:AO93" si="51">G93</f>
        <v>1218</v>
      </c>
      <c r="I93" s="11">
        <f t="shared" si="51"/>
        <v>1218</v>
      </c>
      <c r="J93" s="11">
        <f t="shared" si="51"/>
        <v>1218</v>
      </c>
      <c r="K93" s="11">
        <f t="shared" si="51"/>
        <v>1218</v>
      </c>
      <c r="L93" s="11">
        <f t="shared" si="51"/>
        <v>1218</v>
      </c>
      <c r="M93" s="11">
        <f t="shared" si="51"/>
        <v>1218</v>
      </c>
      <c r="N93" s="11">
        <f t="shared" si="51"/>
        <v>1218</v>
      </c>
      <c r="O93" s="11">
        <f t="shared" si="51"/>
        <v>1218</v>
      </c>
      <c r="P93" s="11">
        <f t="shared" si="51"/>
        <v>1218</v>
      </c>
      <c r="Q93" s="11">
        <f t="shared" si="51"/>
        <v>1218</v>
      </c>
      <c r="R93" s="11">
        <f t="shared" si="51"/>
        <v>1218</v>
      </c>
      <c r="S93" s="11">
        <f t="shared" si="51"/>
        <v>1218</v>
      </c>
      <c r="T93" s="11">
        <f t="shared" si="51"/>
        <v>1218</v>
      </c>
      <c r="U93" s="11">
        <f t="shared" si="51"/>
        <v>1218</v>
      </c>
      <c r="V93" s="11">
        <f t="shared" si="51"/>
        <v>1218</v>
      </c>
      <c r="W93" s="11">
        <f t="shared" si="51"/>
        <v>1218</v>
      </c>
      <c r="X93" s="11">
        <f t="shared" si="51"/>
        <v>1218</v>
      </c>
      <c r="Y93" s="11">
        <f t="shared" si="51"/>
        <v>1218</v>
      </c>
      <c r="Z93" s="11">
        <f t="shared" si="51"/>
        <v>1218</v>
      </c>
      <c r="AA93" s="11">
        <f t="shared" si="51"/>
        <v>1218</v>
      </c>
      <c r="AB93" s="11">
        <f t="shared" si="51"/>
        <v>1218</v>
      </c>
      <c r="AC93" s="11">
        <f t="shared" si="51"/>
        <v>1218</v>
      </c>
      <c r="AD93" s="11">
        <f t="shared" si="51"/>
        <v>1218</v>
      </c>
      <c r="AE93" s="11">
        <f t="shared" si="51"/>
        <v>1218</v>
      </c>
      <c r="AF93" s="11">
        <f t="shared" si="51"/>
        <v>1218</v>
      </c>
      <c r="AG93" s="11">
        <f t="shared" si="51"/>
        <v>1218</v>
      </c>
      <c r="AH93" s="11">
        <f t="shared" si="51"/>
        <v>1218</v>
      </c>
      <c r="AI93" s="11">
        <f t="shared" si="51"/>
        <v>1218</v>
      </c>
      <c r="AJ93" s="11">
        <f t="shared" si="51"/>
        <v>1218</v>
      </c>
      <c r="AK93" s="11">
        <f t="shared" si="51"/>
        <v>1218</v>
      </c>
      <c r="AL93" s="11">
        <f t="shared" si="51"/>
        <v>1218</v>
      </c>
      <c r="AM93" s="11">
        <f t="shared" si="51"/>
        <v>1218</v>
      </c>
      <c r="AN93" s="11">
        <f t="shared" si="51"/>
        <v>1218</v>
      </c>
      <c r="AO93" s="11">
        <f t="shared" si="51"/>
        <v>1218</v>
      </c>
      <c r="AP93" s="6"/>
      <c r="AQ93" s="6"/>
      <c r="AR93" s="6"/>
      <c r="AS93" s="6"/>
      <c r="AT93" s="6"/>
      <c r="AU93" s="6"/>
      <c r="AV93" s="6"/>
      <c r="AW93" s="6"/>
      <c r="AX93" s="6"/>
      <c r="AY93" s="6"/>
    </row>
    <row r="94" ht="9.75" customHeight="1">
      <c r="A94" s="1"/>
      <c r="B94" s="79" t="s">
        <v>98</v>
      </c>
      <c r="C94" s="80" t="s">
        <v>42</v>
      </c>
      <c r="D94" s="81">
        <v>0.25</v>
      </c>
      <c r="E94" s="80"/>
      <c r="F94" s="82">
        <f t="shared" si="49"/>
        <v>0.25</v>
      </c>
      <c r="G94" s="82">
        <f t="shared" si="50"/>
        <v>0.25</v>
      </c>
      <c r="H94" s="82">
        <f t="shared" ref="H94:AO94" si="52">F94</f>
        <v>0.25</v>
      </c>
      <c r="I94" s="82">
        <f t="shared" si="52"/>
        <v>0.25</v>
      </c>
      <c r="J94" s="82">
        <f t="shared" si="52"/>
        <v>0.25</v>
      </c>
      <c r="K94" s="82">
        <f t="shared" si="52"/>
        <v>0.25</v>
      </c>
      <c r="L94" s="82">
        <f t="shared" si="52"/>
        <v>0.25</v>
      </c>
      <c r="M94" s="82">
        <f t="shared" si="52"/>
        <v>0.25</v>
      </c>
      <c r="N94" s="82">
        <f t="shared" si="52"/>
        <v>0.25</v>
      </c>
      <c r="O94" s="82">
        <f t="shared" si="52"/>
        <v>0.25</v>
      </c>
      <c r="P94" s="82">
        <f t="shared" si="52"/>
        <v>0.25</v>
      </c>
      <c r="Q94" s="82">
        <f t="shared" si="52"/>
        <v>0.25</v>
      </c>
      <c r="R94" s="82">
        <f t="shared" si="52"/>
        <v>0.25</v>
      </c>
      <c r="S94" s="82">
        <f t="shared" si="52"/>
        <v>0.25</v>
      </c>
      <c r="T94" s="82">
        <f t="shared" si="52"/>
        <v>0.25</v>
      </c>
      <c r="U94" s="82">
        <f t="shared" si="52"/>
        <v>0.25</v>
      </c>
      <c r="V94" s="82">
        <f t="shared" si="52"/>
        <v>0.25</v>
      </c>
      <c r="W94" s="82">
        <f t="shared" si="52"/>
        <v>0.25</v>
      </c>
      <c r="X94" s="82">
        <f t="shared" si="52"/>
        <v>0.25</v>
      </c>
      <c r="Y94" s="82">
        <f t="shared" si="52"/>
        <v>0.25</v>
      </c>
      <c r="Z94" s="82">
        <f t="shared" si="52"/>
        <v>0.25</v>
      </c>
      <c r="AA94" s="82">
        <f t="shared" si="52"/>
        <v>0.25</v>
      </c>
      <c r="AB94" s="82">
        <f t="shared" si="52"/>
        <v>0.25</v>
      </c>
      <c r="AC94" s="82">
        <f t="shared" si="52"/>
        <v>0.25</v>
      </c>
      <c r="AD94" s="82">
        <f t="shared" si="52"/>
        <v>0.25</v>
      </c>
      <c r="AE94" s="82">
        <f t="shared" si="52"/>
        <v>0.25</v>
      </c>
      <c r="AF94" s="82">
        <f t="shared" si="52"/>
        <v>0.25</v>
      </c>
      <c r="AG94" s="82">
        <f t="shared" si="52"/>
        <v>0.25</v>
      </c>
      <c r="AH94" s="82">
        <f t="shared" si="52"/>
        <v>0.25</v>
      </c>
      <c r="AI94" s="82">
        <f t="shared" si="52"/>
        <v>0.25</v>
      </c>
      <c r="AJ94" s="82">
        <f t="shared" si="52"/>
        <v>0.25</v>
      </c>
      <c r="AK94" s="82">
        <f t="shared" si="52"/>
        <v>0.25</v>
      </c>
      <c r="AL94" s="82">
        <f t="shared" si="52"/>
        <v>0.25</v>
      </c>
      <c r="AM94" s="82">
        <f t="shared" si="52"/>
        <v>0.25</v>
      </c>
      <c r="AN94" s="82">
        <f t="shared" si="52"/>
        <v>0.25</v>
      </c>
      <c r="AO94" s="82">
        <f t="shared" si="52"/>
        <v>0.25</v>
      </c>
      <c r="AP94" s="83"/>
      <c r="AQ94" s="83"/>
      <c r="AR94" s="83"/>
      <c r="AS94" s="83"/>
      <c r="AT94" s="83"/>
      <c r="AU94" s="83"/>
      <c r="AV94" s="83"/>
      <c r="AW94" s="83"/>
      <c r="AX94" s="83"/>
      <c r="AY94" s="83"/>
    </row>
    <row r="95" ht="9.75" customHeight="1">
      <c r="A95" s="1"/>
      <c r="B95" s="8" t="s">
        <v>99</v>
      </c>
      <c r="C95" s="9" t="s">
        <v>59</v>
      </c>
      <c r="D95" s="84">
        <v>9000.0</v>
      </c>
      <c r="E95" s="9"/>
      <c r="F95" s="85">
        <f t="shared" si="49"/>
        <v>9000</v>
      </c>
      <c r="G95" s="85">
        <f t="shared" si="50"/>
        <v>9000</v>
      </c>
      <c r="H95" s="85">
        <f t="shared" ref="H95:AO95" si="53">F95</f>
        <v>9000</v>
      </c>
      <c r="I95" s="85">
        <f t="shared" si="53"/>
        <v>9000</v>
      </c>
      <c r="J95" s="85">
        <f t="shared" si="53"/>
        <v>9000</v>
      </c>
      <c r="K95" s="85">
        <f t="shared" si="53"/>
        <v>9000</v>
      </c>
      <c r="L95" s="85">
        <f t="shared" si="53"/>
        <v>9000</v>
      </c>
      <c r="M95" s="85">
        <f t="shared" si="53"/>
        <v>9000</v>
      </c>
      <c r="N95" s="85">
        <f t="shared" si="53"/>
        <v>9000</v>
      </c>
      <c r="O95" s="85">
        <f t="shared" si="53"/>
        <v>9000</v>
      </c>
      <c r="P95" s="85">
        <f t="shared" si="53"/>
        <v>9000</v>
      </c>
      <c r="Q95" s="85">
        <f t="shared" si="53"/>
        <v>9000</v>
      </c>
      <c r="R95" s="85">
        <f t="shared" si="53"/>
        <v>9000</v>
      </c>
      <c r="S95" s="85">
        <f t="shared" si="53"/>
        <v>9000</v>
      </c>
      <c r="T95" s="85">
        <f t="shared" si="53"/>
        <v>9000</v>
      </c>
      <c r="U95" s="85">
        <f t="shared" si="53"/>
        <v>9000</v>
      </c>
      <c r="V95" s="85">
        <f t="shared" si="53"/>
        <v>9000</v>
      </c>
      <c r="W95" s="85">
        <f t="shared" si="53"/>
        <v>9000</v>
      </c>
      <c r="X95" s="85">
        <f t="shared" si="53"/>
        <v>9000</v>
      </c>
      <c r="Y95" s="85">
        <f t="shared" si="53"/>
        <v>9000</v>
      </c>
      <c r="Z95" s="85">
        <f t="shared" si="53"/>
        <v>9000</v>
      </c>
      <c r="AA95" s="85">
        <f t="shared" si="53"/>
        <v>9000</v>
      </c>
      <c r="AB95" s="85">
        <f t="shared" si="53"/>
        <v>9000</v>
      </c>
      <c r="AC95" s="85">
        <f t="shared" si="53"/>
        <v>9000</v>
      </c>
      <c r="AD95" s="85">
        <f t="shared" si="53"/>
        <v>9000</v>
      </c>
      <c r="AE95" s="85">
        <f t="shared" si="53"/>
        <v>9000</v>
      </c>
      <c r="AF95" s="85">
        <f t="shared" si="53"/>
        <v>9000</v>
      </c>
      <c r="AG95" s="85">
        <f t="shared" si="53"/>
        <v>9000</v>
      </c>
      <c r="AH95" s="85">
        <f t="shared" si="53"/>
        <v>9000</v>
      </c>
      <c r="AI95" s="85">
        <f t="shared" si="53"/>
        <v>9000</v>
      </c>
      <c r="AJ95" s="85">
        <f t="shared" si="53"/>
        <v>9000</v>
      </c>
      <c r="AK95" s="85">
        <f t="shared" si="53"/>
        <v>9000</v>
      </c>
      <c r="AL95" s="85">
        <f t="shared" si="53"/>
        <v>9000</v>
      </c>
      <c r="AM95" s="85">
        <f t="shared" si="53"/>
        <v>9000</v>
      </c>
      <c r="AN95" s="85">
        <f t="shared" si="53"/>
        <v>9000</v>
      </c>
      <c r="AO95" s="85">
        <f t="shared" si="53"/>
        <v>9000</v>
      </c>
      <c r="AP95" s="6"/>
      <c r="AQ95" s="6"/>
      <c r="AR95" s="6"/>
      <c r="AS95" s="6"/>
      <c r="AT95" s="6"/>
      <c r="AU95" s="6"/>
      <c r="AV95" s="6"/>
      <c r="AW95" s="6"/>
      <c r="AX95" s="6"/>
      <c r="AY95" s="6"/>
    </row>
    <row r="96" ht="9.75" customHeight="1">
      <c r="A96" s="1"/>
      <c r="B96" s="8" t="s">
        <v>100</v>
      </c>
      <c r="C96" s="9" t="s">
        <v>59</v>
      </c>
      <c r="D96" s="4"/>
      <c r="E96" s="9"/>
      <c r="F96" s="85">
        <f t="shared" ref="F96:AO96" si="54">IF(F91="да",F92*F93*F94,0)</f>
        <v>304.5</v>
      </c>
      <c r="G96" s="85">
        <f t="shared" si="54"/>
        <v>304.5</v>
      </c>
      <c r="H96" s="85">
        <f t="shared" si="54"/>
        <v>304.5</v>
      </c>
      <c r="I96" s="85">
        <f t="shared" si="54"/>
        <v>304.5</v>
      </c>
      <c r="J96" s="85">
        <f t="shared" si="54"/>
        <v>304.5</v>
      </c>
      <c r="K96" s="85">
        <f t="shared" si="54"/>
        <v>304.5</v>
      </c>
      <c r="L96" s="85">
        <f t="shared" si="54"/>
        <v>304.5</v>
      </c>
      <c r="M96" s="85">
        <f t="shared" si="54"/>
        <v>304.5</v>
      </c>
      <c r="N96" s="85">
        <f t="shared" si="54"/>
        <v>304.5</v>
      </c>
      <c r="O96" s="85">
        <f t="shared" si="54"/>
        <v>304.5</v>
      </c>
      <c r="P96" s="85">
        <f t="shared" si="54"/>
        <v>304.5</v>
      </c>
      <c r="Q96" s="85">
        <f t="shared" si="54"/>
        <v>304.5</v>
      </c>
      <c r="R96" s="85">
        <f t="shared" si="54"/>
        <v>304.5</v>
      </c>
      <c r="S96" s="85">
        <f t="shared" si="54"/>
        <v>304.5</v>
      </c>
      <c r="T96" s="85">
        <f t="shared" si="54"/>
        <v>304.5</v>
      </c>
      <c r="U96" s="85">
        <f t="shared" si="54"/>
        <v>304.5</v>
      </c>
      <c r="V96" s="85">
        <f t="shared" si="54"/>
        <v>304.5</v>
      </c>
      <c r="W96" s="85">
        <f t="shared" si="54"/>
        <v>304.5</v>
      </c>
      <c r="X96" s="85">
        <f t="shared" si="54"/>
        <v>304.5</v>
      </c>
      <c r="Y96" s="85">
        <f t="shared" si="54"/>
        <v>304.5</v>
      </c>
      <c r="Z96" s="85">
        <f t="shared" si="54"/>
        <v>304.5</v>
      </c>
      <c r="AA96" s="85">
        <f t="shared" si="54"/>
        <v>304.5</v>
      </c>
      <c r="AB96" s="85">
        <f t="shared" si="54"/>
        <v>304.5</v>
      </c>
      <c r="AC96" s="85">
        <f t="shared" si="54"/>
        <v>304.5</v>
      </c>
      <c r="AD96" s="85">
        <f t="shared" si="54"/>
        <v>304.5</v>
      </c>
      <c r="AE96" s="85">
        <f t="shared" si="54"/>
        <v>304.5</v>
      </c>
      <c r="AF96" s="85">
        <f t="shared" si="54"/>
        <v>304.5</v>
      </c>
      <c r="AG96" s="85">
        <f t="shared" si="54"/>
        <v>304.5</v>
      </c>
      <c r="AH96" s="85">
        <f t="shared" si="54"/>
        <v>304.5</v>
      </c>
      <c r="AI96" s="85">
        <f t="shared" si="54"/>
        <v>304.5</v>
      </c>
      <c r="AJ96" s="85">
        <f t="shared" si="54"/>
        <v>304.5</v>
      </c>
      <c r="AK96" s="85">
        <f t="shared" si="54"/>
        <v>304.5</v>
      </c>
      <c r="AL96" s="85">
        <f t="shared" si="54"/>
        <v>304.5</v>
      </c>
      <c r="AM96" s="85">
        <f t="shared" si="54"/>
        <v>304.5</v>
      </c>
      <c r="AN96" s="85">
        <f t="shared" si="54"/>
        <v>304.5</v>
      </c>
      <c r="AO96" s="85">
        <f t="shared" si="54"/>
        <v>304.5</v>
      </c>
      <c r="AP96" s="6"/>
      <c r="AQ96" s="6"/>
      <c r="AR96" s="6"/>
      <c r="AS96" s="6"/>
      <c r="AT96" s="6"/>
      <c r="AU96" s="6"/>
      <c r="AV96" s="6"/>
      <c r="AW96" s="6"/>
      <c r="AX96" s="6"/>
      <c r="AY96" s="6"/>
    </row>
    <row r="97" ht="9.75" customHeight="1">
      <c r="A97" s="1"/>
      <c r="B97" s="8"/>
      <c r="C97" s="9"/>
      <c r="D97" s="4"/>
      <c r="E97" s="9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6"/>
      <c r="AQ97" s="6"/>
      <c r="AR97" s="6"/>
      <c r="AS97" s="6"/>
      <c r="AT97" s="6"/>
      <c r="AU97" s="6"/>
      <c r="AV97" s="6"/>
      <c r="AW97" s="6"/>
      <c r="AX97" s="6"/>
      <c r="AY97" s="6"/>
    </row>
    <row r="98" ht="9.75" customHeight="1">
      <c r="A98" s="49">
        <v>3.0</v>
      </c>
      <c r="B98" s="24" t="s">
        <v>102</v>
      </c>
      <c r="C98" s="25" t="s">
        <v>59</v>
      </c>
      <c r="D98" s="26">
        <f>SUM(F98:AO98)</f>
        <v>711010.5</v>
      </c>
      <c r="E98" s="25"/>
      <c r="F98" s="26">
        <f t="shared" ref="F98:AO98" si="55">IF(F99="да",F103*F100+F101*F102*F100,0)</f>
        <v>10304.5</v>
      </c>
      <c r="G98" s="26">
        <f t="shared" si="55"/>
        <v>10304.5</v>
      </c>
      <c r="H98" s="26">
        <f t="shared" si="55"/>
        <v>10304.5</v>
      </c>
      <c r="I98" s="26">
        <f t="shared" si="55"/>
        <v>20609</v>
      </c>
      <c r="J98" s="26">
        <f t="shared" si="55"/>
        <v>20609</v>
      </c>
      <c r="K98" s="26">
        <f t="shared" si="55"/>
        <v>20609</v>
      </c>
      <c r="L98" s="26">
        <f t="shared" si="55"/>
        <v>20609</v>
      </c>
      <c r="M98" s="26">
        <f t="shared" si="55"/>
        <v>20609</v>
      </c>
      <c r="N98" s="26">
        <f t="shared" si="55"/>
        <v>20609</v>
      </c>
      <c r="O98" s="26">
        <f t="shared" si="55"/>
        <v>20609</v>
      </c>
      <c r="P98" s="26">
        <f t="shared" si="55"/>
        <v>20609</v>
      </c>
      <c r="Q98" s="26">
        <f t="shared" si="55"/>
        <v>20609</v>
      </c>
      <c r="R98" s="26">
        <f t="shared" si="55"/>
        <v>20609</v>
      </c>
      <c r="S98" s="26">
        <f t="shared" si="55"/>
        <v>20609</v>
      </c>
      <c r="T98" s="26">
        <f t="shared" si="55"/>
        <v>20609</v>
      </c>
      <c r="U98" s="26">
        <f t="shared" si="55"/>
        <v>20609</v>
      </c>
      <c r="V98" s="26">
        <f t="shared" si="55"/>
        <v>20609</v>
      </c>
      <c r="W98" s="26">
        <f t="shared" si="55"/>
        <v>20609</v>
      </c>
      <c r="X98" s="26">
        <f t="shared" si="55"/>
        <v>20609</v>
      </c>
      <c r="Y98" s="26">
        <f t="shared" si="55"/>
        <v>20609</v>
      </c>
      <c r="Z98" s="26">
        <f t="shared" si="55"/>
        <v>20609</v>
      </c>
      <c r="AA98" s="26">
        <f t="shared" si="55"/>
        <v>20609</v>
      </c>
      <c r="AB98" s="26">
        <f t="shared" si="55"/>
        <v>20609</v>
      </c>
      <c r="AC98" s="26">
        <f t="shared" si="55"/>
        <v>20609</v>
      </c>
      <c r="AD98" s="26">
        <f t="shared" si="55"/>
        <v>20609</v>
      </c>
      <c r="AE98" s="26">
        <f t="shared" si="55"/>
        <v>20609</v>
      </c>
      <c r="AF98" s="26">
        <f t="shared" si="55"/>
        <v>20609</v>
      </c>
      <c r="AG98" s="26">
        <f t="shared" si="55"/>
        <v>20609</v>
      </c>
      <c r="AH98" s="26">
        <f t="shared" si="55"/>
        <v>20609</v>
      </c>
      <c r="AI98" s="26">
        <f t="shared" si="55"/>
        <v>20609</v>
      </c>
      <c r="AJ98" s="26">
        <f t="shared" si="55"/>
        <v>20609</v>
      </c>
      <c r="AK98" s="26">
        <f t="shared" si="55"/>
        <v>20609</v>
      </c>
      <c r="AL98" s="26">
        <f t="shared" si="55"/>
        <v>20609</v>
      </c>
      <c r="AM98" s="26">
        <f t="shared" si="55"/>
        <v>20609</v>
      </c>
      <c r="AN98" s="26">
        <f t="shared" si="55"/>
        <v>20609</v>
      </c>
      <c r="AO98" s="26">
        <f t="shared" si="55"/>
        <v>20609</v>
      </c>
      <c r="AP98" s="26"/>
      <c r="AQ98" s="26"/>
      <c r="AR98" s="26"/>
      <c r="AS98" s="26"/>
      <c r="AT98" s="26"/>
      <c r="AU98" s="26"/>
      <c r="AV98" s="26"/>
      <c r="AW98" s="26"/>
      <c r="AX98" s="26"/>
      <c r="AY98" s="26"/>
    </row>
    <row r="99" ht="9.75" customHeight="1">
      <c r="A99" s="1"/>
      <c r="B99" s="8" t="s">
        <v>69</v>
      </c>
      <c r="C99" s="51" t="s">
        <v>70</v>
      </c>
      <c r="D99" s="4"/>
      <c r="E99" s="9"/>
      <c r="F99" s="11" t="s">
        <v>71</v>
      </c>
      <c r="G99" s="11" t="s">
        <v>71</v>
      </c>
      <c r="H99" s="11" t="s">
        <v>71</v>
      </c>
      <c r="I99" s="11" t="s">
        <v>71</v>
      </c>
      <c r="J99" s="11" t="s">
        <v>71</v>
      </c>
      <c r="K99" s="11" t="s">
        <v>71</v>
      </c>
      <c r="L99" s="11" t="s">
        <v>71</v>
      </c>
      <c r="M99" s="11" t="s">
        <v>71</v>
      </c>
      <c r="N99" s="11" t="s">
        <v>71</v>
      </c>
      <c r="O99" s="11" t="s">
        <v>71</v>
      </c>
      <c r="P99" s="11" t="s">
        <v>71</v>
      </c>
      <c r="Q99" s="11" t="s">
        <v>71</v>
      </c>
      <c r="R99" s="11" t="s">
        <v>71</v>
      </c>
      <c r="S99" s="11" t="s">
        <v>71</v>
      </c>
      <c r="T99" s="11" t="s">
        <v>71</v>
      </c>
      <c r="U99" s="11" t="s">
        <v>71</v>
      </c>
      <c r="V99" s="11" t="s">
        <v>71</v>
      </c>
      <c r="W99" s="11" t="s">
        <v>71</v>
      </c>
      <c r="X99" s="11" t="s">
        <v>71</v>
      </c>
      <c r="Y99" s="11" t="s">
        <v>71</v>
      </c>
      <c r="Z99" s="11" t="s">
        <v>71</v>
      </c>
      <c r="AA99" s="11" t="s">
        <v>71</v>
      </c>
      <c r="AB99" s="11" t="s">
        <v>71</v>
      </c>
      <c r="AC99" s="11" t="s">
        <v>71</v>
      </c>
      <c r="AD99" s="11" t="s">
        <v>71</v>
      </c>
      <c r="AE99" s="11" t="s">
        <v>71</v>
      </c>
      <c r="AF99" s="11" t="s">
        <v>71</v>
      </c>
      <c r="AG99" s="11" t="s">
        <v>71</v>
      </c>
      <c r="AH99" s="11" t="s">
        <v>71</v>
      </c>
      <c r="AI99" s="11" t="s">
        <v>71</v>
      </c>
      <c r="AJ99" s="11" t="s">
        <v>71</v>
      </c>
      <c r="AK99" s="11" t="s">
        <v>71</v>
      </c>
      <c r="AL99" s="11" t="s">
        <v>71</v>
      </c>
      <c r="AM99" s="11" t="s">
        <v>71</v>
      </c>
      <c r="AN99" s="11" t="s">
        <v>71</v>
      </c>
      <c r="AO99" s="11" t="s">
        <v>71</v>
      </c>
      <c r="AP99" s="6"/>
      <c r="AQ99" s="6"/>
      <c r="AR99" s="6"/>
      <c r="AS99" s="6"/>
      <c r="AT99" s="6"/>
      <c r="AU99" s="6"/>
      <c r="AV99" s="6"/>
      <c r="AW99" s="6"/>
      <c r="AX99" s="6"/>
      <c r="AY99" s="6"/>
    </row>
    <row r="100" ht="9.75" customHeight="1">
      <c r="A100" s="1"/>
      <c r="B100" s="8" t="s">
        <v>95</v>
      </c>
      <c r="C100" s="9" t="s">
        <v>96</v>
      </c>
      <c r="D100" s="4">
        <v>2.0</v>
      </c>
      <c r="E100" s="9"/>
      <c r="F100" s="10">
        <v>1.0</v>
      </c>
      <c r="G100" s="10">
        <v>1.0</v>
      </c>
      <c r="H100" s="10">
        <v>1.0</v>
      </c>
      <c r="I100" s="10">
        <v>2.0</v>
      </c>
      <c r="J100" s="10">
        <v>2.0</v>
      </c>
      <c r="K100" s="11">
        <f t="shared" ref="K100:AO100" si="56">I100</f>
        <v>2</v>
      </c>
      <c r="L100" s="11">
        <f t="shared" si="56"/>
        <v>2</v>
      </c>
      <c r="M100" s="11">
        <f t="shared" si="56"/>
        <v>2</v>
      </c>
      <c r="N100" s="11">
        <f t="shared" si="56"/>
        <v>2</v>
      </c>
      <c r="O100" s="11">
        <f t="shared" si="56"/>
        <v>2</v>
      </c>
      <c r="P100" s="11">
        <f t="shared" si="56"/>
        <v>2</v>
      </c>
      <c r="Q100" s="11">
        <f t="shared" si="56"/>
        <v>2</v>
      </c>
      <c r="R100" s="11">
        <f t="shared" si="56"/>
        <v>2</v>
      </c>
      <c r="S100" s="11">
        <f t="shared" si="56"/>
        <v>2</v>
      </c>
      <c r="T100" s="11">
        <f t="shared" si="56"/>
        <v>2</v>
      </c>
      <c r="U100" s="11">
        <f t="shared" si="56"/>
        <v>2</v>
      </c>
      <c r="V100" s="11">
        <f t="shared" si="56"/>
        <v>2</v>
      </c>
      <c r="W100" s="11">
        <f t="shared" si="56"/>
        <v>2</v>
      </c>
      <c r="X100" s="11">
        <f t="shared" si="56"/>
        <v>2</v>
      </c>
      <c r="Y100" s="11">
        <f t="shared" si="56"/>
        <v>2</v>
      </c>
      <c r="Z100" s="11">
        <f t="shared" si="56"/>
        <v>2</v>
      </c>
      <c r="AA100" s="11">
        <f t="shared" si="56"/>
        <v>2</v>
      </c>
      <c r="AB100" s="11">
        <f t="shared" si="56"/>
        <v>2</v>
      </c>
      <c r="AC100" s="11">
        <f t="shared" si="56"/>
        <v>2</v>
      </c>
      <c r="AD100" s="11">
        <f t="shared" si="56"/>
        <v>2</v>
      </c>
      <c r="AE100" s="11">
        <f t="shared" si="56"/>
        <v>2</v>
      </c>
      <c r="AF100" s="11">
        <f t="shared" si="56"/>
        <v>2</v>
      </c>
      <c r="AG100" s="11">
        <f t="shared" si="56"/>
        <v>2</v>
      </c>
      <c r="AH100" s="11">
        <f t="shared" si="56"/>
        <v>2</v>
      </c>
      <c r="AI100" s="11">
        <f t="shared" si="56"/>
        <v>2</v>
      </c>
      <c r="AJ100" s="11">
        <f t="shared" si="56"/>
        <v>2</v>
      </c>
      <c r="AK100" s="11">
        <f t="shared" si="56"/>
        <v>2</v>
      </c>
      <c r="AL100" s="11">
        <f t="shared" si="56"/>
        <v>2</v>
      </c>
      <c r="AM100" s="11">
        <f t="shared" si="56"/>
        <v>2</v>
      </c>
      <c r="AN100" s="11">
        <f t="shared" si="56"/>
        <v>2</v>
      </c>
      <c r="AO100" s="11">
        <f t="shared" si="56"/>
        <v>2</v>
      </c>
      <c r="AP100" s="6"/>
      <c r="AQ100" s="6"/>
      <c r="AR100" s="6"/>
      <c r="AS100" s="6"/>
      <c r="AT100" s="6"/>
      <c r="AU100" s="6"/>
      <c r="AV100" s="6"/>
      <c r="AW100" s="6"/>
      <c r="AX100" s="6"/>
      <c r="AY100" s="6"/>
    </row>
    <row r="101" ht="9.75" customHeight="1">
      <c r="A101" s="1"/>
      <c r="B101" s="8" t="s">
        <v>97</v>
      </c>
      <c r="C101" s="9" t="s">
        <v>59</v>
      </c>
      <c r="D101" s="4">
        <v>1218.0</v>
      </c>
      <c r="E101" s="9"/>
      <c r="F101" s="11">
        <f t="shared" ref="F101:F103" si="58">D101</f>
        <v>1218</v>
      </c>
      <c r="G101" s="11">
        <f t="shared" ref="G101:G103" si="59">F101</f>
        <v>1218</v>
      </c>
      <c r="H101" s="11">
        <f t="shared" ref="H101:AO101" si="57">F101</f>
        <v>1218</v>
      </c>
      <c r="I101" s="11">
        <f t="shared" si="57"/>
        <v>1218</v>
      </c>
      <c r="J101" s="11">
        <f t="shared" si="57"/>
        <v>1218</v>
      </c>
      <c r="K101" s="11">
        <f t="shared" si="57"/>
        <v>1218</v>
      </c>
      <c r="L101" s="11">
        <f t="shared" si="57"/>
        <v>1218</v>
      </c>
      <c r="M101" s="11">
        <f t="shared" si="57"/>
        <v>1218</v>
      </c>
      <c r="N101" s="11">
        <f t="shared" si="57"/>
        <v>1218</v>
      </c>
      <c r="O101" s="11">
        <f t="shared" si="57"/>
        <v>1218</v>
      </c>
      <c r="P101" s="11">
        <f t="shared" si="57"/>
        <v>1218</v>
      </c>
      <c r="Q101" s="11">
        <f t="shared" si="57"/>
        <v>1218</v>
      </c>
      <c r="R101" s="11">
        <f t="shared" si="57"/>
        <v>1218</v>
      </c>
      <c r="S101" s="11">
        <f t="shared" si="57"/>
        <v>1218</v>
      </c>
      <c r="T101" s="11">
        <f t="shared" si="57"/>
        <v>1218</v>
      </c>
      <c r="U101" s="11">
        <f t="shared" si="57"/>
        <v>1218</v>
      </c>
      <c r="V101" s="11">
        <f t="shared" si="57"/>
        <v>1218</v>
      </c>
      <c r="W101" s="11">
        <f t="shared" si="57"/>
        <v>1218</v>
      </c>
      <c r="X101" s="11">
        <f t="shared" si="57"/>
        <v>1218</v>
      </c>
      <c r="Y101" s="11">
        <f t="shared" si="57"/>
        <v>1218</v>
      </c>
      <c r="Z101" s="11">
        <f t="shared" si="57"/>
        <v>1218</v>
      </c>
      <c r="AA101" s="11">
        <f t="shared" si="57"/>
        <v>1218</v>
      </c>
      <c r="AB101" s="11">
        <f t="shared" si="57"/>
        <v>1218</v>
      </c>
      <c r="AC101" s="11">
        <f t="shared" si="57"/>
        <v>1218</v>
      </c>
      <c r="AD101" s="11">
        <f t="shared" si="57"/>
        <v>1218</v>
      </c>
      <c r="AE101" s="11">
        <f t="shared" si="57"/>
        <v>1218</v>
      </c>
      <c r="AF101" s="11">
        <f t="shared" si="57"/>
        <v>1218</v>
      </c>
      <c r="AG101" s="11">
        <f t="shared" si="57"/>
        <v>1218</v>
      </c>
      <c r="AH101" s="11">
        <f t="shared" si="57"/>
        <v>1218</v>
      </c>
      <c r="AI101" s="11">
        <f t="shared" si="57"/>
        <v>1218</v>
      </c>
      <c r="AJ101" s="11">
        <f t="shared" si="57"/>
        <v>1218</v>
      </c>
      <c r="AK101" s="11">
        <f t="shared" si="57"/>
        <v>1218</v>
      </c>
      <c r="AL101" s="11">
        <f t="shared" si="57"/>
        <v>1218</v>
      </c>
      <c r="AM101" s="11">
        <f t="shared" si="57"/>
        <v>1218</v>
      </c>
      <c r="AN101" s="11">
        <f t="shared" si="57"/>
        <v>1218</v>
      </c>
      <c r="AO101" s="11">
        <f t="shared" si="57"/>
        <v>1218</v>
      </c>
      <c r="AP101" s="6"/>
      <c r="AQ101" s="6"/>
      <c r="AR101" s="6"/>
      <c r="AS101" s="6"/>
      <c r="AT101" s="6"/>
      <c r="AU101" s="6"/>
      <c r="AV101" s="6"/>
      <c r="AW101" s="6"/>
      <c r="AX101" s="6"/>
      <c r="AY101" s="6"/>
    </row>
    <row r="102" ht="9.75" customHeight="1">
      <c r="A102" s="1"/>
      <c r="B102" s="79" t="s">
        <v>98</v>
      </c>
      <c r="C102" s="80" t="s">
        <v>42</v>
      </c>
      <c r="D102" s="81">
        <v>0.25</v>
      </c>
      <c r="E102" s="80"/>
      <c r="F102" s="82">
        <f t="shared" si="58"/>
        <v>0.25</v>
      </c>
      <c r="G102" s="82">
        <f t="shared" si="59"/>
        <v>0.25</v>
      </c>
      <c r="H102" s="82">
        <f t="shared" ref="H102:AO102" si="60">F102</f>
        <v>0.25</v>
      </c>
      <c r="I102" s="82">
        <f t="shared" si="60"/>
        <v>0.25</v>
      </c>
      <c r="J102" s="82">
        <f t="shared" si="60"/>
        <v>0.25</v>
      </c>
      <c r="K102" s="82">
        <f t="shared" si="60"/>
        <v>0.25</v>
      </c>
      <c r="L102" s="82">
        <f t="shared" si="60"/>
        <v>0.25</v>
      </c>
      <c r="M102" s="82">
        <f t="shared" si="60"/>
        <v>0.25</v>
      </c>
      <c r="N102" s="82">
        <f t="shared" si="60"/>
        <v>0.25</v>
      </c>
      <c r="O102" s="82">
        <f t="shared" si="60"/>
        <v>0.25</v>
      </c>
      <c r="P102" s="82">
        <f t="shared" si="60"/>
        <v>0.25</v>
      </c>
      <c r="Q102" s="82">
        <f t="shared" si="60"/>
        <v>0.25</v>
      </c>
      <c r="R102" s="82">
        <f t="shared" si="60"/>
        <v>0.25</v>
      </c>
      <c r="S102" s="82">
        <f t="shared" si="60"/>
        <v>0.25</v>
      </c>
      <c r="T102" s="82">
        <f t="shared" si="60"/>
        <v>0.25</v>
      </c>
      <c r="U102" s="82">
        <f t="shared" si="60"/>
        <v>0.25</v>
      </c>
      <c r="V102" s="82">
        <f t="shared" si="60"/>
        <v>0.25</v>
      </c>
      <c r="W102" s="82">
        <f t="shared" si="60"/>
        <v>0.25</v>
      </c>
      <c r="X102" s="82">
        <f t="shared" si="60"/>
        <v>0.25</v>
      </c>
      <c r="Y102" s="82">
        <f t="shared" si="60"/>
        <v>0.25</v>
      </c>
      <c r="Z102" s="82">
        <f t="shared" si="60"/>
        <v>0.25</v>
      </c>
      <c r="AA102" s="82">
        <f t="shared" si="60"/>
        <v>0.25</v>
      </c>
      <c r="AB102" s="82">
        <f t="shared" si="60"/>
        <v>0.25</v>
      </c>
      <c r="AC102" s="82">
        <f t="shared" si="60"/>
        <v>0.25</v>
      </c>
      <c r="AD102" s="82">
        <f t="shared" si="60"/>
        <v>0.25</v>
      </c>
      <c r="AE102" s="82">
        <f t="shared" si="60"/>
        <v>0.25</v>
      </c>
      <c r="AF102" s="82">
        <f t="shared" si="60"/>
        <v>0.25</v>
      </c>
      <c r="AG102" s="82">
        <f t="shared" si="60"/>
        <v>0.25</v>
      </c>
      <c r="AH102" s="82">
        <f t="shared" si="60"/>
        <v>0.25</v>
      </c>
      <c r="AI102" s="82">
        <f t="shared" si="60"/>
        <v>0.25</v>
      </c>
      <c r="AJ102" s="82">
        <f t="shared" si="60"/>
        <v>0.25</v>
      </c>
      <c r="AK102" s="82">
        <f t="shared" si="60"/>
        <v>0.25</v>
      </c>
      <c r="AL102" s="82">
        <f t="shared" si="60"/>
        <v>0.25</v>
      </c>
      <c r="AM102" s="82">
        <f t="shared" si="60"/>
        <v>0.25</v>
      </c>
      <c r="AN102" s="82">
        <f t="shared" si="60"/>
        <v>0.25</v>
      </c>
      <c r="AO102" s="82">
        <f t="shared" si="60"/>
        <v>0.25</v>
      </c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</row>
    <row r="103" ht="9.75" customHeight="1">
      <c r="A103" s="1"/>
      <c r="B103" s="8" t="s">
        <v>99</v>
      </c>
      <c r="C103" s="9" t="s">
        <v>59</v>
      </c>
      <c r="D103" s="84">
        <v>10000.0</v>
      </c>
      <c r="E103" s="9"/>
      <c r="F103" s="85">
        <f t="shared" si="58"/>
        <v>10000</v>
      </c>
      <c r="G103" s="85">
        <f t="shared" si="59"/>
        <v>10000</v>
      </c>
      <c r="H103" s="85">
        <f t="shared" ref="H103:AO103" si="61">F103</f>
        <v>10000</v>
      </c>
      <c r="I103" s="85">
        <f t="shared" si="61"/>
        <v>10000</v>
      </c>
      <c r="J103" s="85">
        <f t="shared" si="61"/>
        <v>10000</v>
      </c>
      <c r="K103" s="85">
        <f t="shared" si="61"/>
        <v>10000</v>
      </c>
      <c r="L103" s="85">
        <f t="shared" si="61"/>
        <v>10000</v>
      </c>
      <c r="M103" s="85">
        <f t="shared" si="61"/>
        <v>10000</v>
      </c>
      <c r="N103" s="85">
        <f t="shared" si="61"/>
        <v>10000</v>
      </c>
      <c r="O103" s="85">
        <f t="shared" si="61"/>
        <v>10000</v>
      </c>
      <c r="P103" s="85">
        <f t="shared" si="61"/>
        <v>10000</v>
      </c>
      <c r="Q103" s="85">
        <f t="shared" si="61"/>
        <v>10000</v>
      </c>
      <c r="R103" s="85">
        <f t="shared" si="61"/>
        <v>10000</v>
      </c>
      <c r="S103" s="85">
        <f t="shared" si="61"/>
        <v>10000</v>
      </c>
      <c r="T103" s="85">
        <f t="shared" si="61"/>
        <v>10000</v>
      </c>
      <c r="U103" s="85">
        <f t="shared" si="61"/>
        <v>10000</v>
      </c>
      <c r="V103" s="85">
        <f t="shared" si="61"/>
        <v>10000</v>
      </c>
      <c r="W103" s="85">
        <f t="shared" si="61"/>
        <v>10000</v>
      </c>
      <c r="X103" s="85">
        <f t="shared" si="61"/>
        <v>10000</v>
      </c>
      <c r="Y103" s="85">
        <f t="shared" si="61"/>
        <v>10000</v>
      </c>
      <c r="Z103" s="85">
        <f t="shared" si="61"/>
        <v>10000</v>
      </c>
      <c r="AA103" s="85">
        <f t="shared" si="61"/>
        <v>10000</v>
      </c>
      <c r="AB103" s="85">
        <f t="shared" si="61"/>
        <v>10000</v>
      </c>
      <c r="AC103" s="85">
        <f t="shared" si="61"/>
        <v>10000</v>
      </c>
      <c r="AD103" s="85">
        <f t="shared" si="61"/>
        <v>10000</v>
      </c>
      <c r="AE103" s="85">
        <f t="shared" si="61"/>
        <v>10000</v>
      </c>
      <c r="AF103" s="85">
        <f t="shared" si="61"/>
        <v>10000</v>
      </c>
      <c r="AG103" s="85">
        <f t="shared" si="61"/>
        <v>10000</v>
      </c>
      <c r="AH103" s="85">
        <f t="shared" si="61"/>
        <v>10000</v>
      </c>
      <c r="AI103" s="85">
        <f t="shared" si="61"/>
        <v>10000</v>
      </c>
      <c r="AJ103" s="85">
        <f t="shared" si="61"/>
        <v>10000</v>
      </c>
      <c r="AK103" s="85">
        <f t="shared" si="61"/>
        <v>10000</v>
      </c>
      <c r="AL103" s="85">
        <f t="shared" si="61"/>
        <v>10000</v>
      </c>
      <c r="AM103" s="85">
        <f t="shared" si="61"/>
        <v>10000</v>
      </c>
      <c r="AN103" s="85">
        <f t="shared" si="61"/>
        <v>10000</v>
      </c>
      <c r="AO103" s="85">
        <f t="shared" si="61"/>
        <v>10000</v>
      </c>
      <c r="AP103" s="6"/>
      <c r="AQ103" s="6"/>
      <c r="AR103" s="6"/>
      <c r="AS103" s="6"/>
      <c r="AT103" s="6"/>
      <c r="AU103" s="6"/>
      <c r="AV103" s="6"/>
      <c r="AW103" s="6"/>
      <c r="AX103" s="6"/>
      <c r="AY103" s="6"/>
    </row>
    <row r="104" ht="9.75" customHeight="1">
      <c r="A104" s="1"/>
      <c r="B104" s="8" t="s">
        <v>100</v>
      </c>
      <c r="C104" s="9" t="s">
        <v>59</v>
      </c>
      <c r="D104" s="4"/>
      <c r="E104" s="9"/>
      <c r="F104" s="85">
        <f t="shared" ref="F104:AO104" si="62">IF(F99="да",F100*F101*F102,0)</f>
        <v>304.5</v>
      </c>
      <c r="G104" s="85">
        <f t="shared" si="62"/>
        <v>304.5</v>
      </c>
      <c r="H104" s="85">
        <f t="shared" si="62"/>
        <v>304.5</v>
      </c>
      <c r="I104" s="85">
        <f t="shared" si="62"/>
        <v>609</v>
      </c>
      <c r="J104" s="85">
        <f t="shared" si="62"/>
        <v>609</v>
      </c>
      <c r="K104" s="85">
        <f t="shared" si="62"/>
        <v>609</v>
      </c>
      <c r="L104" s="85">
        <f t="shared" si="62"/>
        <v>609</v>
      </c>
      <c r="M104" s="85">
        <f t="shared" si="62"/>
        <v>609</v>
      </c>
      <c r="N104" s="85">
        <f t="shared" si="62"/>
        <v>609</v>
      </c>
      <c r="O104" s="85">
        <f t="shared" si="62"/>
        <v>609</v>
      </c>
      <c r="P104" s="85">
        <f t="shared" si="62"/>
        <v>609</v>
      </c>
      <c r="Q104" s="85">
        <f t="shared" si="62"/>
        <v>609</v>
      </c>
      <c r="R104" s="85">
        <f t="shared" si="62"/>
        <v>609</v>
      </c>
      <c r="S104" s="85">
        <f t="shared" si="62"/>
        <v>609</v>
      </c>
      <c r="T104" s="85">
        <f t="shared" si="62"/>
        <v>609</v>
      </c>
      <c r="U104" s="85">
        <f t="shared" si="62"/>
        <v>609</v>
      </c>
      <c r="V104" s="85">
        <f t="shared" si="62"/>
        <v>609</v>
      </c>
      <c r="W104" s="85">
        <f t="shared" si="62"/>
        <v>609</v>
      </c>
      <c r="X104" s="85">
        <f t="shared" si="62"/>
        <v>609</v>
      </c>
      <c r="Y104" s="85">
        <f t="shared" si="62"/>
        <v>609</v>
      </c>
      <c r="Z104" s="85">
        <f t="shared" si="62"/>
        <v>609</v>
      </c>
      <c r="AA104" s="85">
        <f t="shared" si="62"/>
        <v>609</v>
      </c>
      <c r="AB104" s="85">
        <f t="shared" si="62"/>
        <v>609</v>
      </c>
      <c r="AC104" s="85">
        <f t="shared" si="62"/>
        <v>609</v>
      </c>
      <c r="AD104" s="85">
        <f t="shared" si="62"/>
        <v>609</v>
      </c>
      <c r="AE104" s="85">
        <f t="shared" si="62"/>
        <v>609</v>
      </c>
      <c r="AF104" s="85">
        <f t="shared" si="62"/>
        <v>609</v>
      </c>
      <c r="AG104" s="85">
        <f t="shared" si="62"/>
        <v>609</v>
      </c>
      <c r="AH104" s="85">
        <f t="shared" si="62"/>
        <v>609</v>
      </c>
      <c r="AI104" s="85">
        <f t="shared" si="62"/>
        <v>609</v>
      </c>
      <c r="AJ104" s="85">
        <f t="shared" si="62"/>
        <v>609</v>
      </c>
      <c r="AK104" s="85">
        <f t="shared" si="62"/>
        <v>609</v>
      </c>
      <c r="AL104" s="85">
        <f t="shared" si="62"/>
        <v>609</v>
      </c>
      <c r="AM104" s="85">
        <f t="shared" si="62"/>
        <v>609</v>
      </c>
      <c r="AN104" s="85">
        <f t="shared" si="62"/>
        <v>609</v>
      </c>
      <c r="AO104" s="85">
        <f t="shared" si="62"/>
        <v>609</v>
      </c>
      <c r="AP104" s="6"/>
      <c r="AQ104" s="6"/>
      <c r="AR104" s="6"/>
      <c r="AS104" s="6"/>
      <c r="AT104" s="6"/>
      <c r="AU104" s="6"/>
      <c r="AV104" s="6"/>
      <c r="AW104" s="6"/>
      <c r="AX104" s="6"/>
      <c r="AY104" s="6"/>
    </row>
    <row r="105" ht="9.75" customHeight="1">
      <c r="A105" s="1"/>
      <c r="B105" s="8"/>
      <c r="C105" s="9"/>
      <c r="D105" s="4"/>
      <c r="E105" s="9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5"/>
      <c r="AP105" s="6"/>
      <c r="AQ105" s="6"/>
      <c r="AR105" s="6"/>
      <c r="AS105" s="6"/>
      <c r="AT105" s="6"/>
      <c r="AU105" s="6"/>
      <c r="AV105" s="6"/>
      <c r="AW105" s="6"/>
      <c r="AX105" s="6"/>
      <c r="AY105" s="6"/>
    </row>
    <row r="106" ht="9.75" customHeight="1">
      <c r="A106" s="86" t="s">
        <v>103</v>
      </c>
      <c r="B106" s="63"/>
      <c r="C106" s="87" t="s">
        <v>59</v>
      </c>
      <c r="D106" s="40"/>
      <c r="E106" s="40"/>
      <c r="F106" s="42">
        <f t="shared" ref="F106:AO106" si="63">F98+F90+F82</f>
        <v>24913.5</v>
      </c>
      <c r="G106" s="42">
        <f t="shared" si="63"/>
        <v>24913.5</v>
      </c>
      <c r="H106" s="42">
        <f t="shared" si="63"/>
        <v>24913.5</v>
      </c>
      <c r="I106" s="42">
        <f t="shared" si="63"/>
        <v>35218</v>
      </c>
      <c r="J106" s="42">
        <f t="shared" si="63"/>
        <v>35218</v>
      </c>
      <c r="K106" s="42">
        <f t="shared" si="63"/>
        <v>35218</v>
      </c>
      <c r="L106" s="42">
        <f t="shared" si="63"/>
        <v>35218</v>
      </c>
      <c r="M106" s="42">
        <f t="shared" si="63"/>
        <v>35218</v>
      </c>
      <c r="N106" s="42">
        <f t="shared" si="63"/>
        <v>35218</v>
      </c>
      <c r="O106" s="42">
        <f t="shared" si="63"/>
        <v>35218</v>
      </c>
      <c r="P106" s="42">
        <f t="shared" si="63"/>
        <v>35218</v>
      </c>
      <c r="Q106" s="42">
        <f t="shared" si="63"/>
        <v>35218</v>
      </c>
      <c r="R106" s="42">
        <f t="shared" si="63"/>
        <v>35218</v>
      </c>
      <c r="S106" s="42">
        <f t="shared" si="63"/>
        <v>35218</v>
      </c>
      <c r="T106" s="42">
        <f t="shared" si="63"/>
        <v>35218</v>
      </c>
      <c r="U106" s="42">
        <f t="shared" si="63"/>
        <v>35218</v>
      </c>
      <c r="V106" s="42">
        <f t="shared" si="63"/>
        <v>35218</v>
      </c>
      <c r="W106" s="42">
        <f t="shared" si="63"/>
        <v>35218</v>
      </c>
      <c r="X106" s="42">
        <f t="shared" si="63"/>
        <v>35218</v>
      </c>
      <c r="Y106" s="42">
        <f t="shared" si="63"/>
        <v>35218</v>
      </c>
      <c r="Z106" s="42">
        <f t="shared" si="63"/>
        <v>35218</v>
      </c>
      <c r="AA106" s="42">
        <f t="shared" si="63"/>
        <v>35218</v>
      </c>
      <c r="AB106" s="42">
        <f t="shared" si="63"/>
        <v>35218</v>
      </c>
      <c r="AC106" s="42">
        <f t="shared" si="63"/>
        <v>35218</v>
      </c>
      <c r="AD106" s="42">
        <f t="shared" si="63"/>
        <v>35218</v>
      </c>
      <c r="AE106" s="42">
        <f t="shared" si="63"/>
        <v>35218</v>
      </c>
      <c r="AF106" s="42">
        <f t="shared" si="63"/>
        <v>35218</v>
      </c>
      <c r="AG106" s="42">
        <f t="shared" si="63"/>
        <v>35218</v>
      </c>
      <c r="AH106" s="42">
        <f t="shared" si="63"/>
        <v>35218</v>
      </c>
      <c r="AI106" s="42">
        <f t="shared" si="63"/>
        <v>35218</v>
      </c>
      <c r="AJ106" s="42">
        <f t="shared" si="63"/>
        <v>35218</v>
      </c>
      <c r="AK106" s="42">
        <f t="shared" si="63"/>
        <v>35218</v>
      </c>
      <c r="AL106" s="42">
        <f t="shared" si="63"/>
        <v>35218</v>
      </c>
      <c r="AM106" s="42">
        <f t="shared" si="63"/>
        <v>35218</v>
      </c>
      <c r="AN106" s="42">
        <f t="shared" si="63"/>
        <v>35218</v>
      </c>
      <c r="AO106" s="42">
        <f t="shared" si="63"/>
        <v>35218</v>
      </c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</row>
    <row r="107" ht="9.75" customHeight="1">
      <c r="A107" s="49" t="s">
        <v>104</v>
      </c>
      <c r="B107" s="88" t="s">
        <v>100</v>
      </c>
      <c r="C107" s="89" t="s">
        <v>42</v>
      </c>
      <c r="D107" s="81">
        <v>0.25</v>
      </c>
      <c r="E107" s="90"/>
      <c r="F107" s="83">
        <f>D107</f>
        <v>0.25</v>
      </c>
      <c r="G107" s="83">
        <f>F107</f>
        <v>0.25</v>
      </c>
      <c r="H107" s="83">
        <f t="shared" ref="H107:AO107" si="64">F107</f>
        <v>0.25</v>
      </c>
      <c r="I107" s="83">
        <f t="shared" si="64"/>
        <v>0.25</v>
      </c>
      <c r="J107" s="83">
        <f t="shared" si="64"/>
        <v>0.25</v>
      </c>
      <c r="K107" s="83">
        <f t="shared" si="64"/>
        <v>0.25</v>
      </c>
      <c r="L107" s="83">
        <f t="shared" si="64"/>
        <v>0.25</v>
      </c>
      <c r="M107" s="83">
        <f t="shared" si="64"/>
        <v>0.25</v>
      </c>
      <c r="N107" s="83">
        <f t="shared" si="64"/>
        <v>0.25</v>
      </c>
      <c r="O107" s="83">
        <f t="shared" si="64"/>
        <v>0.25</v>
      </c>
      <c r="P107" s="83">
        <f t="shared" si="64"/>
        <v>0.25</v>
      </c>
      <c r="Q107" s="83">
        <f t="shared" si="64"/>
        <v>0.25</v>
      </c>
      <c r="R107" s="83">
        <f t="shared" si="64"/>
        <v>0.25</v>
      </c>
      <c r="S107" s="83">
        <f t="shared" si="64"/>
        <v>0.25</v>
      </c>
      <c r="T107" s="83">
        <f t="shared" si="64"/>
        <v>0.25</v>
      </c>
      <c r="U107" s="83">
        <f t="shared" si="64"/>
        <v>0.25</v>
      </c>
      <c r="V107" s="83">
        <f t="shared" si="64"/>
        <v>0.25</v>
      </c>
      <c r="W107" s="83">
        <f t="shared" si="64"/>
        <v>0.25</v>
      </c>
      <c r="X107" s="83">
        <f t="shared" si="64"/>
        <v>0.25</v>
      </c>
      <c r="Y107" s="83">
        <f t="shared" si="64"/>
        <v>0.25</v>
      </c>
      <c r="Z107" s="83">
        <f t="shared" si="64"/>
        <v>0.25</v>
      </c>
      <c r="AA107" s="83">
        <f t="shared" si="64"/>
        <v>0.25</v>
      </c>
      <c r="AB107" s="83">
        <f t="shared" si="64"/>
        <v>0.25</v>
      </c>
      <c r="AC107" s="83">
        <f t="shared" si="64"/>
        <v>0.25</v>
      </c>
      <c r="AD107" s="83">
        <f t="shared" si="64"/>
        <v>0.25</v>
      </c>
      <c r="AE107" s="83">
        <f t="shared" si="64"/>
        <v>0.25</v>
      </c>
      <c r="AF107" s="83">
        <f t="shared" si="64"/>
        <v>0.25</v>
      </c>
      <c r="AG107" s="83">
        <f t="shared" si="64"/>
        <v>0.25</v>
      </c>
      <c r="AH107" s="83">
        <f t="shared" si="64"/>
        <v>0.25</v>
      </c>
      <c r="AI107" s="83">
        <f t="shared" si="64"/>
        <v>0.25</v>
      </c>
      <c r="AJ107" s="83">
        <f t="shared" si="64"/>
        <v>0.25</v>
      </c>
      <c r="AK107" s="83">
        <f t="shared" si="64"/>
        <v>0.25</v>
      </c>
      <c r="AL107" s="83">
        <f t="shared" si="64"/>
        <v>0.25</v>
      </c>
      <c r="AM107" s="83">
        <f t="shared" si="64"/>
        <v>0.25</v>
      </c>
      <c r="AN107" s="83">
        <f t="shared" si="64"/>
        <v>0.25</v>
      </c>
      <c r="AO107" s="83">
        <f t="shared" si="64"/>
        <v>0.25</v>
      </c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</row>
    <row r="108" ht="9.75" customHeight="1">
      <c r="A108" s="1"/>
      <c r="B108" s="91" t="s">
        <v>100</v>
      </c>
      <c r="C108" s="92" t="s">
        <v>59</v>
      </c>
      <c r="D108" s="43"/>
      <c r="E108" s="2"/>
      <c r="F108" s="93">
        <f t="shared" ref="F108:AO108" si="65">F104+F96+F88</f>
        <v>913.5</v>
      </c>
      <c r="G108" s="93">
        <f t="shared" si="65"/>
        <v>913.5</v>
      </c>
      <c r="H108" s="93">
        <f t="shared" si="65"/>
        <v>913.5</v>
      </c>
      <c r="I108" s="93">
        <f t="shared" si="65"/>
        <v>1218</v>
      </c>
      <c r="J108" s="93">
        <f t="shared" si="65"/>
        <v>1218</v>
      </c>
      <c r="K108" s="93">
        <f t="shared" si="65"/>
        <v>1218</v>
      </c>
      <c r="L108" s="93">
        <f t="shared" si="65"/>
        <v>1218</v>
      </c>
      <c r="M108" s="93">
        <f t="shared" si="65"/>
        <v>1218</v>
      </c>
      <c r="N108" s="93">
        <f t="shared" si="65"/>
        <v>1218</v>
      </c>
      <c r="O108" s="93">
        <f t="shared" si="65"/>
        <v>1218</v>
      </c>
      <c r="P108" s="93">
        <f t="shared" si="65"/>
        <v>1218</v>
      </c>
      <c r="Q108" s="93">
        <f t="shared" si="65"/>
        <v>1218</v>
      </c>
      <c r="R108" s="93">
        <f t="shared" si="65"/>
        <v>1218</v>
      </c>
      <c r="S108" s="93">
        <f t="shared" si="65"/>
        <v>1218</v>
      </c>
      <c r="T108" s="93">
        <f t="shared" si="65"/>
        <v>1218</v>
      </c>
      <c r="U108" s="93">
        <f t="shared" si="65"/>
        <v>1218</v>
      </c>
      <c r="V108" s="93">
        <f t="shared" si="65"/>
        <v>1218</v>
      </c>
      <c r="W108" s="93">
        <f t="shared" si="65"/>
        <v>1218</v>
      </c>
      <c r="X108" s="93">
        <f t="shared" si="65"/>
        <v>1218</v>
      </c>
      <c r="Y108" s="93">
        <f t="shared" si="65"/>
        <v>1218</v>
      </c>
      <c r="Z108" s="93">
        <f t="shared" si="65"/>
        <v>1218</v>
      </c>
      <c r="AA108" s="93">
        <f t="shared" si="65"/>
        <v>1218</v>
      </c>
      <c r="AB108" s="93">
        <f t="shared" si="65"/>
        <v>1218</v>
      </c>
      <c r="AC108" s="93">
        <f t="shared" si="65"/>
        <v>1218</v>
      </c>
      <c r="AD108" s="93">
        <f t="shared" si="65"/>
        <v>1218</v>
      </c>
      <c r="AE108" s="93">
        <f t="shared" si="65"/>
        <v>1218</v>
      </c>
      <c r="AF108" s="93">
        <f t="shared" si="65"/>
        <v>1218</v>
      </c>
      <c r="AG108" s="93">
        <f t="shared" si="65"/>
        <v>1218</v>
      </c>
      <c r="AH108" s="93">
        <f t="shared" si="65"/>
        <v>1218</v>
      </c>
      <c r="AI108" s="93">
        <f t="shared" si="65"/>
        <v>1218</v>
      </c>
      <c r="AJ108" s="93">
        <f t="shared" si="65"/>
        <v>1218</v>
      </c>
      <c r="AK108" s="93">
        <f t="shared" si="65"/>
        <v>1218</v>
      </c>
      <c r="AL108" s="93">
        <f t="shared" si="65"/>
        <v>1218</v>
      </c>
      <c r="AM108" s="93">
        <f t="shared" si="65"/>
        <v>1218</v>
      </c>
      <c r="AN108" s="93">
        <f t="shared" si="65"/>
        <v>1218</v>
      </c>
      <c r="AO108" s="93">
        <f t="shared" si="65"/>
        <v>1218</v>
      </c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</row>
    <row r="109" ht="9.75" customHeight="1">
      <c r="A109" s="95" t="s">
        <v>105</v>
      </c>
      <c r="B109" s="63"/>
      <c r="C109" s="87" t="s">
        <v>59</v>
      </c>
      <c r="D109" s="40"/>
      <c r="E109" s="40"/>
      <c r="F109" s="42">
        <f t="shared" ref="F109:AO109" si="66">F106-F108</f>
        <v>24000</v>
      </c>
      <c r="G109" s="42">
        <f t="shared" si="66"/>
        <v>24000</v>
      </c>
      <c r="H109" s="42">
        <f t="shared" si="66"/>
        <v>24000</v>
      </c>
      <c r="I109" s="42">
        <f t="shared" si="66"/>
        <v>34000</v>
      </c>
      <c r="J109" s="42">
        <f t="shared" si="66"/>
        <v>34000</v>
      </c>
      <c r="K109" s="42">
        <f t="shared" si="66"/>
        <v>34000</v>
      </c>
      <c r="L109" s="42">
        <f t="shared" si="66"/>
        <v>34000</v>
      </c>
      <c r="M109" s="42">
        <f t="shared" si="66"/>
        <v>34000</v>
      </c>
      <c r="N109" s="42">
        <f t="shared" si="66"/>
        <v>34000</v>
      </c>
      <c r="O109" s="42">
        <f t="shared" si="66"/>
        <v>34000</v>
      </c>
      <c r="P109" s="42">
        <f t="shared" si="66"/>
        <v>34000</v>
      </c>
      <c r="Q109" s="42">
        <f t="shared" si="66"/>
        <v>34000</v>
      </c>
      <c r="R109" s="42">
        <f t="shared" si="66"/>
        <v>34000</v>
      </c>
      <c r="S109" s="42">
        <f t="shared" si="66"/>
        <v>34000</v>
      </c>
      <c r="T109" s="42">
        <f t="shared" si="66"/>
        <v>34000</v>
      </c>
      <c r="U109" s="42">
        <f t="shared" si="66"/>
        <v>34000</v>
      </c>
      <c r="V109" s="42">
        <f t="shared" si="66"/>
        <v>34000</v>
      </c>
      <c r="W109" s="42">
        <f t="shared" si="66"/>
        <v>34000</v>
      </c>
      <c r="X109" s="42">
        <f t="shared" si="66"/>
        <v>34000</v>
      </c>
      <c r="Y109" s="42">
        <f t="shared" si="66"/>
        <v>34000</v>
      </c>
      <c r="Z109" s="42">
        <f t="shared" si="66"/>
        <v>34000</v>
      </c>
      <c r="AA109" s="42">
        <f t="shared" si="66"/>
        <v>34000</v>
      </c>
      <c r="AB109" s="42">
        <f t="shared" si="66"/>
        <v>34000</v>
      </c>
      <c r="AC109" s="42">
        <f t="shared" si="66"/>
        <v>34000</v>
      </c>
      <c r="AD109" s="42">
        <f t="shared" si="66"/>
        <v>34000</v>
      </c>
      <c r="AE109" s="42">
        <f t="shared" si="66"/>
        <v>34000</v>
      </c>
      <c r="AF109" s="42">
        <f t="shared" si="66"/>
        <v>34000</v>
      </c>
      <c r="AG109" s="42">
        <f t="shared" si="66"/>
        <v>34000</v>
      </c>
      <c r="AH109" s="42">
        <f t="shared" si="66"/>
        <v>34000</v>
      </c>
      <c r="AI109" s="42">
        <f t="shared" si="66"/>
        <v>34000</v>
      </c>
      <c r="AJ109" s="42">
        <f t="shared" si="66"/>
        <v>34000</v>
      </c>
      <c r="AK109" s="42">
        <f t="shared" si="66"/>
        <v>34000</v>
      </c>
      <c r="AL109" s="42">
        <f t="shared" si="66"/>
        <v>34000</v>
      </c>
      <c r="AM109" s="42">
        <f t="shared" si="66"/>
        <v>34000</v>
      </c>
      <c r="AN109" s="42">
        <f t="shared" si="66"/>
        <v>34000</v>
      </c>
      <c r="AO109" s="42">
        <f t="shared" si="66"/>
        <v>34000</v>
      </c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</row>
    <row r="110" ht="9.75" customHeight="1">
      <c r="A110" s="49"/>
      <c r="B110" s="96"/>
      <c r="C110" s="9"/>
      <c r="D110" s="4"/>
      <c r="E110" s="9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5"/>
      <c r="AP110" s="6"/>
      <c r="AQ110" s="6"/>
      <c r="AR110" s="6"/>
      <c r="AS110" s="6"/>
      <c r="AT110" s="6"/>
      <c r="AU110" s="6"/>
      <c r="AV110" s="6"/>
      <c r="AW110" s="6"/>
      <c r="AX110" s="6"/>
      <c r="AY110" s="6"/>
    </row>
    <row r="111" ht="9.75" customHeight="1">
      <c r="A111" s="45" t="s">
        <v>106</v>
      </c>
      <c r="B111" s="46" t="s">
        <v>107</v>
      </c>
      <c r="C111" s="47"/>
      <c r="D111" s="48">
        <f>SUM(F111:AO111)</f>
        <v>5328000</v>
      </c>
      <c r="E111" s="47"/>
      <c r="F111" s="48">
        <f t="shared" ref="F111:AO111" si="67">SUM(F113:F118)</f>
        <v>148000</v>
      </c>
      <c r="G111" s="48">
        <f t="shared" si="67"/>
        <v>148000</v>
      </c>
      <c r="H111" s="48">
        <f t="shared" si="67"/>
        <v>148000</v>
      </c>
      <c r="I111" s="48">
        <f t="shared" si="67"/>
        <v>148000</v>
      </c>
      <c r="J111" s="48">
        <f t="shared" si="67"/>
        <v>148000</v>
      </c>
      <c r="K111" s="48">
        <f t="shared" si="67"/>
        <v>148000</v>
      </c>
      <c r="L111" s="48">
        <f t="shared" si="67"/>
        <v>148000</v>
      </c>
      <c r="M111" s="48">
        <f t="shared" si="67"/>
        <v>148000</v>
      </c>
      <c r="N111" s="48">
        <f t="shared" si="67"/>
        <v>148000</v>
      </c>
      <c r="O111" s="48">
        <f t="shared" si="67"/>
        <v>148000</v>
      </c>
      <c r="P111" s="48">
        <f t="shared" si="67"/>
        <v>148000</v>
      </c>
      <c r="Q111" s="48">
        <f t="shared" si="67"/>
        <v>148000</v>
      </c>
      <c r="R111" s="48">
        <f t="shared" si="67"/>
        <v>148000</v>
      </c>
      <c r="S111" s="48">
        <f t="shared" si="67"/>
        <v>148000</v>
      </c>
      <c r="T111" s="48">
        <f t="shared" si="67"/>
        <v>148000</v>
      </c>
      <c r="U111" s="48">
        <f t="shared" si="67"/>
        <v>148000</v>
      </c>
      <c r="V111" s="48">
        <f t="shared" si="67"/>
        <v>148000</v>
      </c>
      <c r="W111" s="48">
        <f t="shared" si="67"/>
        <v>148000</v>
      </c>
      <c r="X111" s="48">
        <f t="shared" si="67"/>
        <v>148000</v>
      </c>
      <c r="Y111" s="48">
        <f t="shared" si="67"/>
        <v>148000</v>
      </c>
      <c r="Z111" s="48">
        <f t="shared" si="67"/>
        <v>148000</v>
      </c>
      <c r="AA111" s="48">
        <f t="shared" si="67"/>
        <v>148000</v>
      </c>
      <c r="AB111" s="48">
        <f t="shared" si="67"/>
        <v>148000</v>
      </c>
      <c r="AC111" s="48">
        <f t="shared" si="67"/>
        <v>148000</v>
      </c>
      <c r="AD111" s="48">
        <f t="shared" si="67"/>
        <v>148000</v>
      </c>
      <c r="AE111" s="48">
        <f t="shared" si="67"/>
        <v>148000</v>
      </c>
      <c r="AF111" s="48">
        <f t="shared" si="67"/>
        <v>148000</v>
      </c>
      <c r="AG111" s="48">
        <f t="shared" si="67"/>
        <v>148000</v>
      </c>
      <c r="AH111" s="48">
        <f t="shared" si="67"/>
        <v>148000</v>
      </c>
      <c r="AI111" s="48">
        <f t="shared" si="67"/>
        <v>148000</v>
      </c>
      <c r="AJ111" s="48">
        <f t="shared" si="67"/>
        <v>148000</v>
      </c>
      <c r="AK111" s="48">
        <f t="shared" si="67"/>
        <v>148000</v>
      </c>
      <c r="AL111" s="48">
        <f t="shared" si="67"/>
        <v>148000</v>
      </c>
      <c r="AM111" s="48">
        <f t="shared" si="67"/>
        <v>148000</v>
      </c>
      <c r="AN111" s="48">
        <f t="shared" si="67"/>
        <v>148000</v>
      </c>
      <c r="AO111" s="48">
        <f t="shared" si="67"/>
        <v>148000</v>
      </c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</row>
    <row r="112" ht="9.75" customHeight="1">
      <c r="A112" s="1"/>
      <c r="B112" s="43"/>
      <c r="C112" s="9"/>
      <c r="D112" s="4"/>
      <c r="E112" s="9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6"/>
      <c r="AQ112" s="6"/>
      <c r="AR112" s="6"/>
      <c r="AS112" s="6"/>
      <c r="AT112" s="6"/>
      <c r="AU112" s="6"/>
      <c r="AV112" s="6"/>
      <c r="AW112" s="6"/>
      <c r="AX112" s="6"/>
      <c r="AY112" s="6"/>
    </row>
    <row r="113" ht="9.75" customHeight="1">
      <c r="A113" s="49">
        <v>1.0</v>
      </c>
      <c r="B113" s="97" t="s">
        <v>108</v>
      </c>
      <c r="C113" s="98" t="s">
        <v>59</v>
      </c>
      <c r="D113" s="4">
        <f t="shared" ref="D113:D118" si="69">SUM(F113:AO113)</f>
        <v>540000</v>
      </c>
      <c r="E113" s="13"/>
      <c r="F113" s="10">
        <v>15000.0</v>
      </c>
      <c r="G113" s="11">
        <f t="shared" ref="G113:AO113" si="68">F113</f>
        <v>15000</v>
      </c>
      <c r="H113" s="11">
        <f t="shared" si="68"/>
        <v>15000</v>
      </c>
      <c r="I113" s="11">
        <f t="shared" si="68"/>
        <v>15000</v>
      </c>
      <c r="J113" s="11">
        <f t="shared" si="68"/>
        <v>15000</v>
      </c>
      <c r="K113" s="11">
        <f t="shared" si="68"/>
        <v>15000</v>
      </c>
      <c r="L113" s="11">
        <f t="shared" si="68"/>
        <v>15000</v>
      </c>
      <c r="M113" s="11">
        <f t="shared" si="68"/>
        <v>15000</v>
      </c>
      <c r="N113" s="11">
        <f t="shared" si="68"/>
        <v>15000</v>
      </c>
      <c r="O113" s="11">
        <f t="shared" si="68"/>
        <v>15000</v>
      </c>
      <c r="P113" s="11">
        <f t="shared" si="68"/>
        <v>15000</v>
      </c>
      <c r="Q113" s="11">
        <f t="shared" si="68"/>
        <v>15000</v>
      </c>
      <c r="R113" s="11">
        <f t="shared" si="68"/>
        <v>15000</v>
      </c>
      <c r="S113" s="11">
        <f t="shared" si="68"/>
        <v>15000</v>
      </c>
      <c r="T113" s="11">
        <f t="shared" si="68"/>
        <v>15000</v>
      </c>
      <c r="U113" s="11">
        <f t="shared" si="68"/>
        <v>15000</v>
      </c>
      <c r="V113" s="11">
        <f t="shared" si="68"/>
        <v>15000</v>
      </c>
      <c r="W113" s="11">
        <f t="shared" si="68"/>
        <v>15000</v>
      </c>
      <c r="X113" s="11">
        <f t="shared" si="68"/>
        <v>15000</v>
      </c>
      <c r="Y113" s="11">
        <f t="shared" si="68"/>
        <v>15000</v>
      </c>
      <c r="Z113" s="11">
        <f t="shared" si="68"/>
        <v>15000</v>
      </c>
      <c r="AA113" s="11">
        <f t="shared" si="68"/>
        <v>15000</v>
      </c>
      <c r="AB113" s="11">
        <f t="shared" si="68"/>
        <v>15000</v>
      </c>
      <c r="AC113" s="11">
        <f t="shared" si="68"/>
        <v>15000</v>
      </c>
      <c r="AD113" s="11">
        <f t="shared" si="68"/>
        <v>15000</v>
      </c>
      <c r="AE113" s="11">
        <f t="shared" si="68"/>
        <v>15000</v>
      </c>
      <c r="AF113" s="11">
        <f t="shared" si="68"/>
        <v>15000</v>
      </c>
      <c r="AG113" s="11">
        <f t="shared" si="68"/>
        <v>15000</v>
      </c>
      <c r="AH113" s="11">
        <f t="shared" si="68"/>
        <v>15000</v>
      </c>
      <c r="AI113" s="11">
        <f t="shared" si="68"/>
        <v>15000</v>
      </c>
      <c r="AJ113" s="11">
        <f t="shared" si="68"/>
        <v>15000</v>
      </c>
      <c r="AK113" s="11">
        <f t="shared" si="68"/>
        <v>15000</v>
      </c>
      <c r="AL113" s="11">
        <f t="shared" si="68"/>
        <v>15000</v>
      </c>
      <c r="AM113" s="11">
        <f t="shared" si="68"/>
        <v>15000</v>
      </c>
      <c r="AN113" s="11">
        <f t="shared" si="68"/>
        <v>15000</v>
      </c>
      <c r="AO113" s="11">
        <f t="shared" si="68"/>
        <v>15000</v>
      </c>
      <c r="AP113" s="6"/>
      <c r="AQ113" s="6"/>
      <c r="AR113" s="6"/>
      <c r="AS113" s="6"/>
      <c r="AT113" s="6"/>
      <c r="AU113" s="6"/>
      <c r="AV113" s="6"/>
      <c r="AW113" s="6"/>
      <c r="AX113" s="6"/>
      <c r="AY113" s="6"/>
    </row>
    <row r="114" ht="9.75" customHeight="1">
      <c r="A114" s="49">
        <v>2.0</v>
      </c>
      <c r="B114" s="99" t="s">
        <v>109</v>
      </c>
      <c r="C114" s="98" t="s">
        <v>59</v>
      </c>
      <c r="D114" s="4">
        <f t="shared" si="69"/>
        <v>900000</v>
      </c>
      <c r="E114" s="13"/>
      <c r="F114" s="10">
        <v>25000.0</v>
      </c>
      <c r="G114" s="11">
        <f t="shared" ref="G114:AO114" si="70">F114</f>
        <v>25000</v>
      </c>
      <c r="H114" s="11">
        <f t="shared" si="70"/>
        <v>25000</v>
      </c>
      <c r="I114" s="11">
        <f t="shared" si="70"/>
        <v>25000</v>
      </c>
      <c r="J114" s="11">
        <f t="shared" si="70"/>
        <v>25000</v>
      </c>
      <c r="K114" s="11">
        <f t="shared" si="70"/>
        <v>25000</v>
      </c>
      <c r="L114" s="11">
        <f t="shared" si="70"/>
        <v>25000</v>
      </c>
      <c r="M114" s="11">
        <f t="shared" si="70"/>
        <v>25000</v>
      </c>
      <c r="N114" s="11">
        <f t="shared" si="70"/>
        <v>25000</v>
      </c>
      <c r="O114" s="11">
        <f t="shared" si="70"/>
        <v>25000</v>
      </c>
      <c r="P114" s="11">
        <f t="shared" si="70"/>
        <v>25000</v>
      </c>
      <c r="Q114" s="11">
        <f t="shared" si="70"/>
        <v>25000</v>
      </c>
      <c r="R114" s="11">
        <f t="shared" si="70"/>
        <v>25000</v>
      </c>
      <c r="S114" s="11">
        <f t="shared" si="70"/>
        <v>25000</v>
      </c>
      <c r="T114" s="11">
        <f t="shared" si="70"/>
        <v>25000</v>
      </c>
      <c r="U114" s="11">
        <f t="shared" si="70"/>
        <v>25000</v>
      </c>
      <c r="V114" s="11">
        <f t="shared" si="70"/>
        <v>25000</v>
      </c>
      <c r="W114" s="11">
        <f t="shared" si="70"/>
        <v>25000</v>
      </c>
      <c r="X114" s="11">
        <f t="shared" si="70"/>
        <v>25000</v>
      </c>
      <c r="Y114" s="11">
        <f t="shared" si="70"/>
        <v>25000</v>
      </c>
      <c r="Z114" s="11">
        <f t="shared" si="70"/>
        <v>25000</v>
      </c>
      <c r="AA114" s="11">
        <f t="shared" si="70"/>
        <v>25000</v>
      </c>
      <c r="AB114" s="11">
        <f t="shared" si="70"/>
        <v>25000</v>
      </c>
      <c r="AC114" s="11">
        <f t="shared" si="70"/>
        <v>25000</v>
      </c>
      <c r="AD114" s="11">
        <f t="shared" si="70"/>
        <v>25000</v>
      </c>
      <c r="AE114" s="11">
        <f t="shared" si="70"/>
        <v>25000</v>
      </c>
      <c r="AF114" s="11">
        <f t="shared" si="70"/>
        <v>25000</v>
      </c>
      <c r="AG114" s="11">
        <f t="shared" si="70"/>
        <v>25000</v>
      </c>
      <c r="AH114" s="11">
        <f t="shared" si="70"/>
        <v>25000</v>
      </c>
      <c r="AI114" s="11">
        <f t="shared" si="70"/>
        <v>25000</v>
      </c>
      <c r="AJ114" s="11">
        <f t="shared" si="70"/>
        <v>25000</v>
      </c>
      <c r="AK114" s="11">
        <f t="shared" si="70"/>
        <v>25000</v>
      </c>
      <c r="AL114" s="11">
        <f t="shared" si="70"/>
        <v>25000</v>
      </c>
      <c r="AM114" s="11">
        <f t="shared" si="70"/>
        <v>25000</v>
      </c>
      <c r="AN114" s="11">
        <f t="shared" si="70"/>
        <v>25000</v>
      </c>
      <c r="AO114" s="11">
        <f t="shared" si="70"/>
        <v>25000</v>
      </c>
      <c r="AP114" s="6"/>
      <c r="AQ114" s="6"/>
      <c r="AR114" s="6"/>
      <c r="AS114" s="6"/>
      <c r="AT114" s="6"/>
      <c r="AU114" s="6"/>
      <c r="AV114" s="6"/>
      <c r="AW114" s="6"/>
      <c r="AX114" s="6"/>
      <c r="AY114" s="6"/>
    </row>
    <row r="115" ht="9.75" customHeight="1">
      <c r="A115" s="49">
        <v>3.0</v>
      </c>
      <c r="B115" s="99" t="s">
        <v>110</v>
      </c>
      <c r="C115" s="98" t="s">
        <v>59</v>
      </c>
      <c r="D115" s="4">
        <f t="shared" si="69"/>
        <v>540000</v>
      </c>
      <c r="E115" s="13"/>
      <c r="F115" s="10">
        <v>15000.0</v>
      </c>
      <c r="G115" s="11">
        <f t="shared" ref="G115:AO115" si="71">F115</f>
        <v>15000</v>
      </c>
      <c r="H115" s="11">
        <f t="shared" si="71"/>
        <v>15000</v>
      </c>
      <c r="I115" s="11">
        <f t="shared" si="71"/>
        <v>15000</v>
      </c>
      <c r="J115" s="11">
        <f t="shared" si="71"/>
        <v>15000</v>
      </c>
      <c r="K115" s="11">
        <f t="shared" si="71"/>
        <v>15000</v>
      </c>
      <c r="L115" s="11">
        <f t="shared" si="71"/>
        <v>15000</v>
      </c>
      <c r="M115" s="11">
        <f t="shared" si="71"/>
        <v>15000</v>
      </c>
      <c r="N115" s="11">
        <f t="shared" si="71"/>
        <v>15000</v>
      </c>
      <c r="O115" s="11">
        <f t="shared" si="71"/>
        <v>15000</v>
      </c>
      <c r="P115" s="11">
        <f t="shared" si="71"/>
        <v>15000</v>
      </c>
      <c r="Q115" s="11">
        <f t="shared" si="71"/>
        <v>15000</v>
      </c>
      <c r="R115" s="11">
        <f t="shared" si="71"/>
        <v>15000</v>
      </c>
      <c r="S115" s="11">
        <f t="shared" si="71"/>
        <v>15000</v>
      </c>
      <c r="T115" s="11">
        <f t="shared" si="71"/>
        <v>15000</v>
      </c>
      <c r="U115" s="11">
        <f t="shared" si="71"/>
        <v>15000</v>
      </c>
      <c r="V115" s="11">
        <f t="shared" si="71"/>
        <v>15000</v>
      </c>
      <c r="W115" s="11">
        <f t="shared" si="71"/>
        <v>15000</v>
      </c>
      <c r="X115" s="11">
        <f t="shared" si="71"/>
        <v>15000</v>
      </c>
      <c r="Y115" s="11">
        <f t="shared" si="71"/>
        <v>15000</v>
      </c>
      <c r="Z115" s="11">
        <f t="shared" si="71"/>
        <v>15000</v>
      </c>
      <c r="AA115" s="11">
        <f t="shared" si="71"/>
        <v>15000</v>
      </c>
      <c r="AB115" s="11">
        <f t="shared" si="71"/>
        <v>15000</v>
      </c>
      <c r="AC115" s="11">
        <f t="shared" si="71"/>
        <v>15000</v>
      </c>
      <c r="AD115" s="11">
        <f t="shared" si="71"/>
        <v>15000</v>
      </c>
      <c r="AE115" s="11">
        <f t="shared" si="71"/>
        <v>15000</v>
      </c>
      <c r="AF115" s="11">
        <f t="shared" si="71"/>
        <v>15000</v>
      </c>
      <c r="AG115" s="11">
        <f t="shared" si="71"/>
        <v>15000</v>
      </c>
      <c r="AH115" s="11">
        <f t="shared" si="71"/>
        <v>15000</v>
      </c>
      <c r="AI115" s="11">
        <f t="shared" si="71"/>
        <v>15000</v>
      </c>
      <c r="AJ115" s="11">
        <f t="shared" si="71"/>
        <v>15000</v>
      </c>
      <c r="AK115" s="11">
        <f t="shared" si="71"/>
        <v>15000</v>
      </c>
      <c r="AL115" s="11">
        <f t="shared" si="71"/>
        <v>15000</v>
      </c>
      <c r="AM115" s="11">
        <f t="shared" si="71"/>
        <v>15000</v>
      </c>
      <c r="AN115" s="11">
        <f t="shared" si="71"/>
        <v>15000</v>
      </c>
      <c r="AO115" s="11">
        <f t="shared" si="71"/>
        <v>15000</v>
      </c>
      <c r="AP115" s="6"/>
      <c r="AQ115" s="6"/>
      <c r="AR115" s="6"/>
      <c r="AS115" s="6"/>
      <c r="AT115" s="6"/>
      <c r="AU115" s="6"/>
      <c r="AV115" s="6"/>
      <c r="AW115" s="6"/>
      <c r="AX115" s="6"/>
      <c r="AY115" s="6"/>
    </row>
    <row r="116" ht="9.75" customHeight="1">
      <c r="A116" s="49">
        <v>4.0</v>
      </c>
      <c r="B116" s="99" t="s">
        <v>111</v>
      </c>
      <c r="C116" s="98" t="s">
        <v>59</v>
      </c>
      <c r="D116" s="100">
        <f t="shared" si="69"/>
        <v>1080000</v>
      </c>
      <c r="E116" s="9"/>
      <c r="F116" s="10">
        <v>30000.0</v>
      </c>
      <c r="G116" s="11">
        <f t="shared" ref="G116:AO116" si="72">F116</f>
        <v>30000</v>
      </c>
      <c r="H116" s="11">
        <f t="shared" si="72"/>
        <v>30000</v>
      </c>
      <c r="I116" s="11">
        <f t="shared" si="72"/>
        <v>30000</v>
      </c>
      <c r="J116" s="11">
        <f t="shared" si="72"/>
        <v>30000</v>
      </c>
      <c r="K116" s="11">
        <f t="shared" si="72"/>
        <v>30000</v>
      </c>
      <c r="L116" s="11">
        <f t="shared" si="72"/>
        <v>30000</v>
      </c>
      <c r="M116" s="11">
        <f t="shared" si="72"/>
        <v>30000</v>
      </c>
      <c r="N116" s="11">
        <f t="shared" si="72"/>
        <v>30000</v>
      </c>
      <c r="O116" s="11">
        <f t="shared" si="72"/>
        <v>30000</v>
      </c>
      <c r="P116" s="11">
        <f t="shared" si="72"/>
        <v>30000</v>
      </c>
      <c r="Q116" s="11">
        <f t="shared" si="72"/>
        <v>30000</v>
      </c>
      <c r="R116" s="11">
        <f t="shared" si="72"/>
        <v>30000</v>
      </c>
      <c r="S116" s="11">
        <f t="shared" si="72"/>
        <v>30000</v>
      </c>
      <c r="T116" s="11">
        <f t="shared" si="72"/>
        <v>30000</v>
      </c>
      <c r="U116" s="11">
        <f t="shared" si="72"/>
        <v>30000</v>
      </c>
      <c r="V116" s="11">
        <f t="shared" si="72"/>
        <v>30000</v>
      </c>
      <c r="W116" s="11">
        <f t="shared" si="72"/>
        <v>30000</v>
      </c>
      <c r="X116" s="11">
        <f t="shared" si="72"/>
        <v>30000</v>
      </c>
      <c r="Y116" s="11">
        <f t="shared" si="72"/>
        <v>30000</v>
      </c>
      <c r="Z116" s="11">
        <f t="shared" si="72"/>
        <v>30000</v>
      </c>
      <c r="AA116" s="11">
        <f t="shared" si="72"/>
        <v>30000</v>
      </c>
      <c r="AB116" s="11">
        <f t="shared" si="72"/>
        <v>30000</v>
      </c>
      <c r="AC116" s="11">
        <f t="shared" si="72"/>
        <v>30000</v>
      </c>
      <c r="AD116" s="11">
        <f t="shared" si="72"/>
        <v>30000</v>
      </c>
      <c r="AE116" s="11">
        <f t="shared" si="72"/>
        <v>30000</v>
      </c>
      <c r="AF116" s="11">
        <f t="shared" si="72"/>
        <v>30000</v>
      </c>
      <c r="AG116" s="11">
        <f t="shared" si="72"/>
        <v>30000</v>
      </c>
      <c r="AH116" s="11">
        <f t="shared" si="72"/>
        <v>30000</v>
      </c>
      <c r="AI116" s="11">
        <f t="shared" si="72"/>
        <v>30000</v>
      </c>
      <c r="AJ116" s="11">
        <f t="shared" si="72"/>
        <v>30000</v>
      </c>
      <c r="AK116" s="11">
        <f t="shared" si="72"/>
        <v>30000</v>
      </c>
      <c r="AL116" s="11">
        <f t="shared" si="72"/>
        <v>30000</v>
      </c>
      <c r="AM116" s="11">
        <f t="shared" si="72"/>
        <v>30000</v>
      </c>
      <c r="AN116" s="11">
        <f t="shared" si="72"/>
        <v>30000</v>
      </c>
      <c r="AO116" s="11">
        <f t="shared" si="72"/>
        <v>30000</v>
      </c>
      <c r="AP116" s="6"/>
      <c r="AQ116" s="6"/>
      <c r="AR116" s="6"/>
      <c r="AS116" s="6"/>
      <c r="AT116" s="6"/>
      <c r="AU116" s="6"/>
      <c r="AV116" s="6"/>
      <c r="AW116" s="6"/>
      <c r="AX116" s="6"/>
      <c r="AY116" s="6"/>
    </row>
    <row r="117" ht="9.75" customHeight="1">
      <c r="A117" s="49">
        <v>5.0</v>
      </c>
      <c r="B117" s="99" t="s">
        <v>112</v>
      </c>
      <c r="C117" s="98" t="s">
        <v>59</v>
      </c>
      <c r="D117" s="100">
        <f t="shared" si="69"/>
        <v>2088000</v>
      </c>
      <c r="E117" s="9"/>
      <c r="F117" s="10">
        <v>58000.0</v>
      </c>
      <c r="G117" s="11">
        <f t="shared" ref="G117:AO117" si="73">F117</f>
        <v>58000</v>
      </c>
      <c r="H117" s="11">
        <f t="shared" si="73"/>
        <v>58000</v>
      </c>
      <c r="I117" s="11">
        <f t="shared" si="73"/>
        <v>58000</v>
      </c>
      <c r="J117" s="11">
        <f t="shared" si="73"/>
        <v>58000</v>
      </c>
      <c r="K117" s="11">
        <f t="shared" si="73"/>
        <v>58000</v>
      </c>
      <c r="L117" s="11">
        <f t="shared" si="73"/>
        <v>58000</v>
      </c>
      <c r="M117" s="11">
        <f t="shared" si="73"/>
        <v>58000</v>
      </c>
      <c r="N117" s="11">
        <f t="shared" si="73"/>
        <v>58000</v>
      </c>
      <c r="O117" s="11">
        <f t="shared" si="73"/>
        <v>58000</v>
      </c>
      <c r="P117" s="11">
        <f t="shared" si="73"/>
        <v>58000</v>
      </c>
      <c r="Q117" s="11">
        <f t="shared" si="73"/>
        <v>58000</v>
      </c>
      <c r="R117" s="11">
        <f t="shared" si="73"/>
        <v>58000</v>
      </c>
      <c r="S117" s="11">
        <f t="shared" si="73"/>
        <v>58000</v>
      </c>
      <c r="T117" s="11">
        <f t="shared" si="73"/>
        <v>58000</v>
      </c>
      <c r="U117" s="11">
        <f t="shared" si="73"/>
        <v>58000</v>
      </c>
      <c r="V117" s="11">
        <f t="shared" si="73"/>
        <v>58000</v>
      </c>
      <c r="W117" s="11">
        <f t="shared" si="73"/>
        <v>58000</v>
      </c>
      <c r="X117" s="11">
        <f t="shared" si="73"/>
        <v>58000</v>
      </c>
      <c r="Y117" s="11">
        <f t="shared" si="73"/>
        <v>58000</v>
      </c>
      <c r="Z117" s="11">
        <f t="shared" si="73"/>
        <v>58000</v>
      </c>
      <c r="AA117" s="11">
        <f t="shared" si="73"/>
        <v>58000</v>
      </c>
      <c r="AB117" s="11">
        <f t="shared" si="73"/>
        <v>58000</v>
      </c>
      <c r="AC117" s="11">
        <f t="shared" si="73"/>
        <v>58000</v>
      </c>
      <c r="AD117" s="11">
        <f t="shared" si="73"/>
        <v>58000</v>
      </c>
      <c r="AE117" s="11">
        <f t="shared" si="73"/>
        <v>58000</v>
      </c>
      <c r="AF117" s="11">
        <f t="shared" si="73"/>
        <v>58000</v>
      </c>
      <c r="AG117" s="11">
        <f t="shared" si="73"/>
        <v>58000</v>
      </c>
      <c r="AH117" s="11">
        <f t="shared" si="73"/>
        <v>58000</v>
      </c>
      <c r="AI117" s="11">
        <f t="shared" si="73"/>
        <v>58000</v>
      </c>
      <c r="AJ117" s="11">
        <f t="shared" si="73"/>
        <v>58000</v>
      </c>
      <c r="AK117" s="11">
        <f t="shared" si="73"/>
        <v>58000</v>
      </c>
      <c r="AL117" s="11">
        <f t="shared" si="73"/>
        <v>58000</v>
      </c>
      <c r="AM117" s="11">
        <f t="shared" si="73"/>
        <v>58000</v>
      </c>
      <c r="AN117" s="11">
        <f t="shared" si="73"/>
        <v>58000</v>
      </c>
      <c r="AO117" s="11">
        <f t="shared" si="73"/>
        <v>58000</v>
      </c>
      <c r="AP117" s="6"/>
      <c r="AQ117" s="6"/>
      <c r="AR117" s="6"/>
      <c r="AS117" s="6"/>
      <c r="AT117" s="6"/>
      <c r="AU117" s="6"/>
      <c r="AV117" s="6"/>
      <c r="AW117" s="6"/>
      <c r="AX117" s="6"/>
      <c r="AY117" s="6"/>
    </row>
    <row r="118" ht="9.75" customHeight="1">
      <c r="A118" s="49">
        <v>6.0</v>
      </c>
      <c r="B118" s="101" t="s">
        <v>113</v>
      </c>
      <c r="C118" s="98" t="s">
        <v>59</v>
      </c>
      <c r="D118" s="100">
        <f t="shared" si="69"/>
        <v>180000</v>
      </c>
      <c r="E118" s="9"/>
      <c r="F118" s="10">
        <v>5000.0</v>
      </c>
      <c r="G118" s="11">
        <f t="shared" ref="G118:AO118" si="74">F118</f>
        <v>5000</v>
      </c>
      <c r="H118" s="11">
        <f t="shared" si="74"/>
        <v>5000</v>
      </c>
      <c r="I118" s="11">
        <f t="shared" si="74"/>
        <v>5000</v>
      </c>
      <c r="J118" s="11">
        <f t="shared" si="74"/>
        <v>5000</v>
      </c>
      <c r="K118" s="11">
        <f t="shared" si="74"/>
        <v>5000</v>
      </c>
      <c r="L118" s="11">
        <f t="shared" si="74"/>
        <v>5000</v>
      </c>
      <c r="M118" s="11">
        <f t="shared" si="74"/>
        <v>5000</v>
      </c>
      <c r="N118" s="11">
        <f t="shared" si="74"/>
        <v>5000</v>
      </c>
      <c r="O118" s="11">
        <f t="shared" si="74"/>
        <v>5000</v>
      </c>
      <c r="P118" s="11">
        <f t="shared" si="74"/>
        <v>5000</v>
      </c>
      <c r="Q118" s="11">
        <f t="shared" si="74"/>
        <v>5000</v>
      </c>
      <c r="R118" s="11">
        <f t="shared" si="74"/>
        <v>5000</v>
      </c>
      <c r="S118" s="11">
        <f t="shared" si="74"/>
        <v>5000</v>
      </c>
      <c r="T118" s="11">
        <f t="shared" si="74"/>
        <v>5000</v>
      </c>
      <c r="U118" s="11">
        <f t="shared" si="74"/>
        <v>5000</v>
      </c>
      <c r="V118" s="11">
        <f t="shared" si="74"/>
        <v>5000</v>
      </c>
      <c r="W118" s="11">
        <f t="shared" si="74"/>
        <v>5000</v>
      </c>
      <c r="X118" s="11">
        <f t="shared" si="74"/>
        <v>5000</v>
      </c>
      <c r="Y118" s="11">
        <f t="shared" si="74"/>
        <v>5000</v>
      </c>
      <c r="Z118" s="11">
        <f t="shared" si="74"/>
        <v>5000</v>
      </c>
      <c r="AA118" s="11">
        <f t="shared" si="74"/>
        <v>5000</v>
      </c>
      <c r="AB118" s="11">
        <f t="shared" si="74"/>
        <v>5000</v>
      </c>
      <c r="AC118" s="11">
        <f t="shared" si="74"/>
        <v>5000</v>
      </c>
      <c r="AD118" s="11">
        <f t="shared" si="74"/>
        <v>5000</v>
      </c>
      <c r="AE118" s="11">
        <f t="shared" si="74"/>
        <v>5000</v>
      </c>
      <c r="AF118" s="11">
        <f t="shared" si="74"/>
        <v>5000</v>
      </c>
      <c r="AG118" s="11">
        <f t="shared" si="74"/>
        <v>5000</v>
      </c>
      <c r="AH118" s="11">
        <f t="shared" si="74"/>
        <v>5000</v>
      </c>
      <c r="AI118" s="11">
        <f t="shared" si="74"/>
        <v>5000</v>
      </c>
      <c r="AJ118" s="11">
        <f t="shared" si="74"/>
        <v>5000</v>
      </c>
      <c r="AK118" s="11">
        <f t="shared" si="74"/>
        <v>5000</v>
      </c>
      <c r="AL118" s="11">
        <f t="shared" si="74"/>
        <v>5000</v>
      </c>
      <c r="AM118" s="11">
        <f t="shared" si="74"/>
        <v>5000</v>
      </c>
      <c r="AN118" s="11">
        <f t="shared" si="74"/>
        <v>5000</v>
      </c>
      <c r="AO118" s="11">
        <f t="shared" si="74"/>
        <v>5000</v>
      </c>
      <c r="AP118" s="6"/>
      <c r="AQ118" s="6"/>
      <c r="AR118" s="6"/>
      <c r="AS118" s="6"/>
      <c r="AT118" s="6"/>
      <c r="AU118" s="6"/>
      <c r="AV118" s="6"/>
      <c r="AW118" s="6"/>
      <c r="AX118" s="6"/>
      <c r="AY118" s="6"/>
    </row>
    <row r="119" ht="9.75" customHeight="1">
      <c r="A119" s="1"/>
      <c r="B119" s="102"/>
      <c r="C119" s="9"/>
      <c r="D119" s="4"/>
      <c r="E119" s="9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5"/>
      <c r="AP119" s="6"/>
      <c r="AQ119" s="6"/>
      <c r="AR119" s="6"/>
      <c r="AS119" s="6"/>
      <c r="AT119" s="6"/>
      <c r="AU119" s="6"/>
      <c r="AV119" s="6"/>
      <c r="AW119" s="6"/>
      <c r="AX119" s="6"/>
      <c r="AY119" s="6"/>
    </row>
    <row r="120" ht="9.75" customHeight="1">
      <c r="A120" s="95" t="s">
        <v>114</v>
      </c>
      <c r="B120" s="63"/>
      <c r="C120" s="41" t="s">
        <v>59</v>
      </c>
      <c r="D120" s="42">
        <f>SUM(D113:D118)</f>
        <v>5328000</v>
      </c>
      <c r="E120" s="41"/>
      <c r="F120" s="42">
        <f t="shared" ref="F120:AO120" si="75">SUM(F113:F118)</f>
        <v>148000</v>
      </c>
      <c r="G120" s="42">
        <f t="shared" si="75"/>
        <v>148000</v>
      </c>
      <c r="H120" s="42">
        <f t="shared" si="75"/>
        <v>148000</v>
      </c>
      <c r="I120" s="42">
        <f t="shared" si="75"/>
        <v>148000</v>
      </c>
      <c r="J120" s="42">
        <f t="shared" si="75"/>
        <v>148000</v>
      </c>
      <c r="K120" s="42">
        <f t="shared" si="75"/>
        <v>148000</v>
      </c>
      <c r="L120" s="42">
        <f t="shared" si="75"/>
        <v>148000</v>
      </c>
      <c r="M120" s="42">
        <f t="shared" si="75"/>
        <v>148000</v>
      </c>
      <c r="N120" s="42">
        <f t="shared" si="75"/>
        <v>148000</v>
      </c>
      <c r="O120" s="42">
        <f t="shared" si="75"/>
        <v>148000</v>
      </c>
      <c r="P120" s="42">
        <f t="shared" si="75"/>
        <v>148000</v>
      </c>
      <c r="Q120" s="42">
        <f t="shared" si="75"/>
        <v>148000</v>
      </c>
      <c r="R120" s="42">
        <f t="shared" si="75"/>
        <v>148000</v>
      </c>
      <c r="S120" s="42">
        <f t="shared" si="75"/>
        <v>148000</v>
      </c>
      <c r="T120" s="42">
        <f t="shared" si="75"/>
        <v>148000</v>
      </c>
      <c r="U120" s="42">
        <f t="shared" si="75"/>
        <v>148000</v>
      </c>
      <c r="V120" s="42">
        <f t="shared" si="75"/>
        <v>148000</v>
      </c>
      <c r="W120" s="42">
        <f t="shared" si="75"/>
        <v>148000</v>
      </c>
      <c r="X120" s="42">
        <f t="shared" si="75"/>
        <v>148000</v>
      </c>
      <c r="Y120" s="42">
        <f t="shared" si="75"/>
        <v>148000</v>
      </c>
      <c r="Z120" s="42">
        <f t="shared" si="75"/>
        <v>148000</v>
      </c>
      <c r="AA120" s="42">
        <f t="shared" si="75"/>
        <v>148000</v>
      </c>
      <c r="AB120" s="42">
        <f t="shared" si="75"/>
        <v>148000</v>
      </c>
      <c r="AC120" s="42">
        <f t="shared" si="75"/>
        <v>148000</v>
      </c>
      <c r="AD120" s="42">
        <f t="shared" si="75"/>
        <v>148000</v>
      </c>
      <c r="AE120" s="42">
        <f t="shared" si="75"/>
        <v>148000</v>
      </c>
      <c r="AF120" s="42">
        <f t="shared" si="75"/>
        <v>148000</v>
      </c>
      <c r="AG120" s="42">
        <f t="shared" si="75"/>
        <v>148000</v>
      </c>
      <c r="AH120" s="42">
        <f t="shared" si="75"/>
        <v>148000</v>
      </c>
      <c r="AI120" s="42">
        <f t="shared" si="75"/>
        <v>148000</v>
      </c>
      <c r="AJ120" s="42">
        <f t="shared" si="75"/>
        <v>148000</v>
      </c>
      <c r="AK120" s="42">
        <f t="shared" si="75"/>
        <v>148000</v>
      </c>
      <c r="AL120" s="42">
        <f t="shared" si="75"/>
        <v>148000</v>
      </c>
      <c r="AM120" s="42">
        <f t="shared" si="75"/>
        <v>148000</v>
      </c>
      <c r="AN120" s="42">
        <f t="shared" si="75"/>
        <v>148000</v>
      </c>
      <c r="AO120" s="42">
        <f t="shared" si="75"/>
        <v>148000</v>
      </c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</row>
    <row r="121" ht="9.75" customHeight="1">
      <c r="A121" s="1"/>
      <c r="B121" s="96"/>
      <c r="C121" s="9"/>
      <c r="D121" s="4"/>
      <c r="E121" s="9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6"/>
      <c r="AQ121" s="6"/>
      <c r="AR121" s="6"/>
      <c r="AS121" s="6"/>
      <c r="AT121" s="6"/>
      <c r="AU121" s="6"/>
      <c r="AV121" s="6"/>
      <c r="AW121" s="6"/>
      <c r="AX121" s="6"/>
      <c r="AY121" s="6"/>
    </row>
    <row r="122" ht="9.75" customHeight="1">
      <c r="A122" s="45" t="s">
        <v>115</v>
      </c>
      <c r="B122" s="46" t="s">
        <v>116</v>
      </c>
      <c r="C122" s="47"/>
      <c r="D122" s="48">
        <f>SUM(F122:AO122)</f>
        <v>6322167</v>
      </c>
      <c r="E122" s="47"/>
      <c r="F122" s="48">
        <f t="shared" ref="F122:AO122" si="76">F147</f>
        <v>43981</v>
      </c>
      <c r="G122" s="48">
        <f t="shared" si="76"/>
        <v>93289</v>
      </c>
      <c r="H122" s="48">
        <f t="shared" si="76"/>
        <v>142597</v>
      </c>
      <c r="I122" s="48">
        <f t="shared" si="76"/>
        <v>183100</v>
      </c>
      <c r="J122" s="48">
        <f t="shared" si="76"/>
        <v>183100</v>
      </c>
      <c r="K122" s="48">
        <f t="shared" si="76"/>
        <v>183100</v>
      </c>
      <c r="L122" s="48">
        <f t="shared" si="76"/>
        <v>183100</v>
      </c>
      <c r="M122" s="48">
        <f t="shared" si="76"/>
        <v>183100</v>
      </c>
      <c r="N122" s="48">
        <f t="shared" si="76"/>
        <v>183100</v>
      </c>
      <c r="O122" s="48">
        <f t="shared" si="76"/>
        <v>183100</v>
      </c>
      <c r="P122" s="48">
        <f t="shared" si="76"/>
        <v>183100</v>
      </c>
      <c r="Q122" s="48">
        <f t="shared" si="76"/>
        <v>183100</v>
      </c>
      <c r="R122" s="48">
        <f t="shared" si="76"/>
        <v>183100</v>
      </c>
      <c r="S122" s="48">
        <f t="shared" si="76"/>
        <v>183100</v>
      </c>
      <c r="T122" s="48">
        <f t="shared" si="76"/>
        <v>183100</v>
      </c>
      <c r="U122" s="48">
        <f t="shared" si="76"/>
        <v>183100</v>
      </c>
      <c r="V122" s="48">
        <f t="shared" si="76"/>
        <v>183100</v>
      </c>
      <c r="W122" s="48">
        <f t="shared" si="76"/>
        <v>183100</v>
      </c>
      <c r="X122" s="48">
        <f t="shared" si="76"/>
        <v>183100</v>
      </c>
      <c r="Y122" s="48">
        <f t="shared" si="76"/>
        <v>183100</v>
      </c>
      <c r="Z122" s="48">
        <f t="shared" si="76"/>
        <v>183100</v>
      </c>
      <c r="AA122" s="48">
        <f t="shared" si="76"/>
        <v>183100</v>
      </c>
      <c r="AB122" s="48">
        <f t="shared" si="76"/>
        <v>183100</v>
      </c>
      <c r="AC122" s="48">
        <f t="shared" si="76"/>
        <v>183100</v>
      </c>
      <c r="AD122" s="48">
        <f t="shared" si="76"/>
        <v>183100</v>
      </c>
      <c r="AE122" s="48">
        <f t="shared" si="76"/>
        <v>183100</v>
      </c>
      <c r="AF122" s="48">
        <f t="shared" si="76"/>
        <v>183100</v>
      </c>
      <c r="AG122" s="48">
        <f t="shared" si="76"/>
        <v>183100</v>
      </c>
      <c r="AH122" s="48">
        <f t="shared" si="76"/>
        <v>183100</v>
      </c>
      <c r="AI122" s="48">
        <f t="shared" si="76"/>
        <v>183100</v>
      </c>
      <c r="AJ122" s="48">
        <f t="shared" si="76"/>
        <v>183100</v>
      </c>
      <c r="AK122" s="48">
        <f t="shared" si="76"/>
        <v>183100</v>
      </c>
      <c r="AL122" s="48">
        <f t="shared" si="76"/>
        <v>183100</v>
      </c>
      <c r="AM122" s="48">
        <f t="shared" si="76"/>
        <v>183100</v>
      </c>
      <c r="AN122" s="48">
        <f t="shared" si="76"/>
        <v>183100</v>
      </c>
      <c r="AO122" s="48">
        <f t="shared" si="76"/>
        <v>183100</v>
      </c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</row>
    <row r="123" ht="9.75" customHeight="1">
      <c r="A123" s="1"/>
      <c r="B123" s="43"/>
      <c r="C123" s="9"/>
      <c r="D123" s="4"/>
      <c r="E123" s="9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6"/>
      <c r="AQ123" s="6"/>
      <c r="AR123" s="6"/>
      <c r="AS123" s="6"/>
      <c r="AT123" s="6"/>
      <c r="AU123" s="6"/>
      <c r="AV123" s="6"/>
      <c r="AW123" s="6"/>
      <c r="AX123" s="6"/>
      <c r="AY123" s="6"/>
    </row>
    <row r="124" ht="9.75" customHeight="1">
      <c r="A124" s="49">
        <v>1.0</v>
      </c>
      <c r="B124" s="59" t="s">
        <v>117</v>
      </c>
      <c r="C124" s="25" t="s">
        <v>59</v>
      </c>
      <c r="D124" s="26">
        <f>SUM(F124:AO124)</f>
        <v>258525</v>
      </c>
      <c r="E124" s="25"/>
      <c r="F124" s="26">
        <f t="shared" ref="F124:AO124" si="77">F125*F126*F3*3</f>
        <v>1575</v>
      </c>
      <c r="G124" s="26">
        <f t="shared" si="77"/>
        <v>3675</v>
      </c>
      <c r="H124" s="26">
        <f t="shared" si="77"/>
        <v>5775</v>
      </c>
      <c r="I124" s="26">
        <f t="shared" si="77"/>
        <v>7500</v>
      </c>
      <c r="J124" s="26">
        <f t="shared" si="77"/>
        <v>7500</v>
      </c>
      <c r="K124" s="26">
        <f t="shared" si="77"/>
        <v>7500</v>
      </c>
      <c r="L124" s="26">
        <f t="shared" si="77"/>
        <v>7500</v>
      </c>
      <c r="M124" s="26">
        <f t="shared" si="77"/>
        <v>7500</v>
      </c>
      <c r="N124" s="26">
        <f t="shared" si="77"/>
        <v>7500</v>
      </c>
      <c r="O124" s="26">
        <f t="shared" si="77"/>
        <v>7500</v>
      </c>
      <c r="P124" s="26">
        <f t="shared" si="77"/>
        <v>7500</v>
      </c>
      <c r="Q124" s="26">
        <f t="shared" si="77"/>
        <v>7500</v>
      </c>
      <c r="R124" s="26">
        <f t="shared" si="77"/>
        <v>7500</v>
      </c>
      <c r="S124" s="26">
        <f t="shared" si="77"/>
        <v>7500</v>
      </c>
      <c r="T124" s="26">
        <f t="shared" si="77"/>
        <v>7500</v>
      </c>
      <c r="U124" s="26">
        <f t="shared" si="77"/>
        <v>7500</v>
      </c>
      <c r="V124" s="26">
        <f t="shared" si="77"/>
        <v>7500</v>
      </c>
      <c r="W124" s="26">
        <f t="shared" si="77"/>
        <v>7500</v>
      </c>
      <c r="X124" s="26">
        <f t="shared" si="77"/>
        <v>7500</v>
      </c>
      <c r="Y124" s="26">
        <f t="shared" si="77"/>
        <v>7500</v>
      </c>
      <c r="Z124" s="26">
        <f t="shared" si="77"/>
        <v>7500</v>
      </c>
      <c r="AA124" s="26">
        <f t="shared" si="77"/>
        <v>7500</v>
      </c>
      <c r="AB124" s="26">
        <f t="shared" si="77"/>
        <v>7500</v>
      </c>
      <c r="AC124" s="26">
        <f t="shared" si="77"/>
        <v>7500</v>
      </c>
      <c r="AD124" s="26">
        <f t="shared" si="77"/>
        <v>7500</v>
      </c>
      <c r="AE124" s="26">
        <f t="shared" si="77"/>
        <v>7500</v>
      </c>
      <c r="AF124" s="26">
        <f t="shared" si="77"/>
        <v>7500</v>
      </c>
      <c r="AG124" s="26">
        <f t="shared" si="77"/>
        <v>7500</v>
      </c>
      <c r="AH124" s="26">
        <f t="shared" si="77"/>
        <v>7500</v>
      </c>
      <c r="AI124" s="26">
        <f t="shared" si="77"/>
        <v>7500</v>
      </c>
      <c r="AJ124" s="26">
        <f t="shared" si="77"/>
        <v>7500</v>
      </c>
      <c r="AK124" s="26">
        <f t="shared" si="77"/>
        <v>7500</v>
      </c>
      <c r="AL124" s="26">
        <f t="shared" si="77"/>
        <v>7500</v>
      </c>
      <c r="AM124" s="26">
        <f t="shared" si="77"/>
        <v>7500</v>
      </c>
      <c r="AN124" s="26">
        <f t="shared" si="77"/>
        <v>7500</v>
      </c>
      <c r="AO124" s="26">
        <f t="shared" si="77"/>
        <v>7500</v>
      </c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</row>
    <row r="125" ht="9.75" customHeight="1">
      <c r="A125" s="1"/>
      <c r="B125" s="70" t="s">
        <v>118</v>
      </c>
      <c r="C125" s="38" t="s">
        <v>63</v>
      </c>
      <c r="D125" s="4">
        <v>1.0</v>
      </c>
      <c r="E125" s="38"/>
      <c r="F125" s="11">
        <v>1.0</v>
      </c>
      <c r="G125" s="11">
        <v>1.0</v>
      </c>
      <c r="H125" s="11">
        <v>1.0</v>
      </c>
      <c r="I125" s="11">
        <v>1.0</v>
      </c>
      <c r="J125" s="11">
        <v>1.0</v>
      </c>
      <c r="K125" s="11">
        <f t="shared" ref="K125:AO125" si="78">J125</f>
        <v>1</v>
      </c>
      <c r="L125" s="11">
        <f t="shared" si="78"/>
        <v>1</v>
      </c>
      <c r="M125" s="11">
        <f t="shared" si="78"/>
        <v>1</v>
      </c>
      <c r="N125" s="11">
        <f t="shared" si="78"/>
        <v>1</v>
      </c>
      <c r="O125" s="11">
        <f t="shared" si="78"/>
        <v>1</v>
      </c>
      <c r="P125" s="11">
        <f t="shared" si="78"/>
        <v>1</v>
      </c>
      <c r="Q125" s="11">
        <f t="shared" si="78"/>
        <v>1</v>
      </c>
      <c r="R125" s="11">
        <f t="shared" si="78"/>
        <v>1</v>
      </c>
      <c r="S125" s="11">
        <f t="shared" si="78"/>
        <v>1</v>
      </c>
      <c r="T125" s="11">
        <f t="shared" si="78"/>
        <v>1</v>
      </c>
      <c r="U125" s="11">
        <f t="shared" si="78"/>
        <v>1</v>
      </c>
      <c r="V125" s="11">
        <f t="shared" si="78"/>
        <v>1</v>
      </c>
      <c r="W125" s="11">
        <f t="shared" si="78"/>
        <v>1</v>
      </c>
      <c r="X125" s="11">
        <f t="shared" si="78"/>
        <v>1</v>
      </c>
      <c r="Y125" s="11">
        <f t="shared" si="78"/>
        <v>1</v>
      </c>
      <c r="Z125" s="11">
        <f t="shared" si="78"/>
        <v>1</v>
      </c>
      <c r="AA125" s="11">
        <f t="shared" si="78"/>
        <v>1</v>
      </c>
      <c r="AB125" s="11">
        <f t="shared" si="78"/>
        <v>1</v>
      </c>
      <c r="AC125" s="11">
        <f t="shared" si="78"/>
        <v>1</v>
      </c>
      <c r="AD125" s="11">
        <f t="shared" si="78"/>
        <v>1</v>
      </c>
      <c r="AE125" s="11">
        <f t="shared" si="78"/>
        <v>1</v>
      </c>
      <c r="AF125" s="11">
        <f t="shared" si="78"/>
        <v>1</v>
      </c>
      <c r="AG125" s="11">
        <f t="shared" si="78"/>
        <v>1</v>
      </c>
      <c r="AH125" s="11">
        <f t="shared" si="78"/>
        <v>1</v>
      </c>
      <c r="AI125" s="11">
        <f t="shared" si="78"/>
        <v>1</v>
      </c>
      <c r="AJ125" s="11">
        <f t="shared" si="78"/>
        <v>1</v>
      </c>
      <c r="AK125" s="11">
        <f t="shared" si="78"/>
        <v>1</v>
      </c>
      <c r="AL125" s="11">
        <f t="shared" si="78"/>
        <v>1</v>
      </c>
      <c r="AM125" s="11">
        <f t="shared" si="78"/>
        <v>1</v>
      </c>
      <c r="AN125" s="11">
        <f t="shared" si="78"/>
        <v>1</v>
      </c>
      <c r="AO125" s="11">
        <f t="shared" si="78"/>
        <v>1</v>
      </c>
      <c r="AP125" s="6"/>
      <c r="AQ125" s="6"/>
      <c r="AR125" s="6"/>
      <c r="AS125" s="6"/>
      <c r="AT125" s="6"/>
      <c r="AU125" s="6"/>
      <c r="AV125" s="6"/>
      <c r="AW125" s="6"/>
      <c r="AX125" s="6"/>
      <c r="AY125" s="6"/>
    </row>
    <row r="126" ht="9.75" customHeight="1">
      <c r="A126" s="1"/>
      <c r="B126" s="70" t="s">
        <v>119</v>
      </c>
      <c r="C126" s="38" t="s">
        <v>59</v>
      </c>
      <c r="D126" s="4">
        <v>25.0</v>
      </c>
      <c r="E126" s="38"/>
      <c r="F126" s="11">
        <f>D126</f>
        <v>25</v>
      </c>
      <c r="G126" s="11">
        <f t="shared" ref="G126:AO126" si="79">F126</f>
        <v>25</v>
      </c>
      <c r="H126" s="11">
        <f t="shared" si="79"/>
        <v>25</v>
      </c>
      <c r="I126" s="11">
        <f t="shared" si="79"/>
        <v>25</v>
      </c>
      <c r="J126" s="11">
        <f t="shared" si="79"/>
        <v>25</v>
      </c>
      <c r="K126" s="11">
        <f t="shared" si="79"/>
        <v>25</v>
      </c>
      <c r="L126" s="11">
        <f t="shared" si="79"/>
        <v>25</v>
      </c>
      <c r="M126" s="11">
        <f t="shared" si="79"/>
        <v>25</v>
      </c>
      <c r="N126" s="11">
        <f t="shared" si="79"/>
        <v>25</v>
      </c>
      <c r="O126" s="11">
        <f t="shared" si="79"/>
        <v>25</v>
      </c>
      <c r="P126" s="11">
        <f t="shared" si="79"/>
        <v>25</v>
      </c>
      <c r="Q126" s="11">
        <f t="shared" si="79"/>
        <v>25</v>
      </c>
      <c r="R126" s="11">
        <f t="shared" si="79"/>
        <v>25</v>
      </c>
      <c r="S126" s="11">
        <f t="shared" si="79"/>
        <v>25</v>
      </c>
      <c r="T126" s="11">
        <f t="shared" si="79"/>
        <v>25</v>
      </c>
      <c r="U126" s="11">
        <f t="shared" si="79"/>
        <v>25</v>
      </c>
      <c r="V126" s="11">
        <f t="shared" si="79"/>
        <v>25</v>
      </c>
      <c r="W126" s="11">
        <f t="shared" si="79"/>
        <v>25</v>
      </c>
      <c r="X126" s="11">
        <f t="shared" si="79"/>
        <v>25</v>
      </c>
      <c r="Y126" s="11">
        <f t="shared" si="79"/>
        <v>25</v>
      </c>
      <c r="Z126" s="11">
        <f t="shared" si="79"/>
        <v>25</v>
      </c>
      <c r="AA126" s="11">
        <f t="shared" si="79"/>
        <v>25</v>
      </c>
      <c r="AB126" s="11">
        <f t="shared" si="79"/>
        <v>25</v>
      </c>
      <c r="AC126" s="11">
        <f t="shared" si="79"/>
        <v>25</v>
      </c>
      <c r="AD126" s="11">
        <f t="shared" si="79"/>
        <v>25</v>
      </c>
      <c r="AE126" s="11">
        <f t="shared" si="79"/>
        <v>25</v>
      </c>
      <c r="AF126" s="11">
        <f t="shared" si="79"/>
        <v>25</v>
      </c>
      <c r="AG126" s="11">
        <f t="shared" si="79"/>
        <v>25</v>
      </c>
      <c r="AH126" s="11">
        <f t="shared" si="79"/>
        <v>25</v>
      </c>
      <c r="AI126" s="11">
        <f t="shared" si="79"/>
        <v>25</v>
      </c>
      <c r="AJ126" s="11">
        <f t="shared" si="79"/>
        <v>25</v>
      </c>
      <c r="AK126" s="11">
        <f t="shared" si="79"/>
        <v>25</v>
      </c>
      <c r="AL126" s="11">
        <f t="shared" si="79"/>
        <v>25</v>
      </c>
      <c r="AM126" s="11">
        <f t="shared" si="79"/>
        <v>25</v>
      </c>
      <c r="AN126" s="11">
        <f t="shared" si="79"/>
        <v>25</v>
      </c>
      <c r="AO126" s="11">
        <f t="shared" si="79"/>
        <v>25</v>
      </c>
      <c r="AP126" s="6"/>
      <c r="AQ126" s="6"/>
      <c r="AR126" s="6"/>
      <c r="AS126" s="6"/>
      <c r="AT126" s="6"/>
      <c r="AU126" s="6"/>
      <c r="AV126" s="6"/>
      <c r="AW126" s="6"/>
      <c r="AX126" s="6"/>
      <c r="AY126" s="6"/>
    </row>
    <row r="127" ht="9.75" customHeight="1">
      <c r="A127" s="1"/>
      <c r="B127" s="70"/>
      <c r="C127" s="38"/>
      <c r="D127" s="4"/>
      <c r="E127" s="38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6"/>
      <c r="AQ127" s="6"/>
      <c r="AR127" s="6"/>
      <c r="AS127" s="6"/>
      <c r="AT127" s="6"/>
      <c r="AU127" s="6"/>
      <c r="AV127" s="6"/>
      <c r="AW127" s="6"/>
      <c r="AX127" s="6"/>
      <c r="AY127" s="6"/>
    </row>
    <row r="128" ht="9.75" customHeight="1">
      <c r="A128" s="49">
        <v>2.0</v>
      </c>
      <c r="B128" s="60" t="s">
        <v>120</v>
      </c>
      <c r="C128" s="25" t="s">
        <v>59</v>
      </c>
      <c r="D128" s="26">
        <f>SUM(F128:AO128)</f>
        <v>827280</v>
      </c>
      <c r="E128" s="25"/>
      <c r="F128" s="26">
        <f t="shared" ref="F128:AO128" si="80">F3*F129*F130*3</f>
        <v>5040</v>
      </c>
      <c r="G128" s="26">
        <f t="shared" si="80"/>
        <v>11760</v>
      </c>
      <c r="H128" s="26">
        <f t="shared" si="80"/>
        <v>18480</v>
      </c>
      <c r="I128" s="26">
        <f t="shared" si="80"/>
        <v>24000</v>
      </c>
      <c r="J128" s="26">
        <f t="shared" si="80"/>
        <v>24000</v>
      </c>
      <c r="K128" s="26">
        <f t="shared" si="80"/>
        <v>24000</v>
      </c>
      <c r="L128" s="26">
        <f t="shared" si="80"/>
        <v>24000</v>
      </c>
      <c r="M128" s="26">
        <f t="shared" si="80"/>
        <v>24000</v>
      </c>
      <c r="N128" s="26">
        <f t="shared" si="80"/>
        <v>24000</v>
      </c>
      <c r="O128" s="26">
        <f t="shared" si="80"/>
        <v>24000</v>
      </c>
      <c r="P128" s="26">
        <f t="shared" si="80"/>
        <v>24000</v>
      </c>
      <c r="Q128" s="26">
        <f t="shared" si="80"/>
        <v>24000</v>
      </c>
      <c r="R128" s="26">
        <f t="shared" si="80"/>
        <v>24000</v>
      </c>
      <c r="S128" s="26">
        <f t="shared" si="80"/>
        <v>24000</v>
      </c>
      <c r="T128" s="26">
        <f t="shared" si="80"/>
        <v>24000</v>
      </c>
      <c r="U128" s="26">
        <f t="shared" si="80"/>
        <v>24000</v>
      </c>
      <c r="V128" s="26">
        <f t="shared" si="80"/>
        <v>24000</v>
      </c>
      <c r="W128" s="26">
        <f t="shared" si="80"/>
        <v>24000</v>
      </c>
      <c r="X128" s="26">
        <f t="shared" si="80"/>
        <v>24000</v>
      </c>
      <c r="Y128" s="26">
        <f t="shared" si="80"/>
        <v>24000</v>
      </c>
      <c r="Z128" s="26">
        <f t="shared" si="80"/>
        <v>24000</v>
      </c>
      <c r="AA128" s="26">
        <f t="shared" si="80"/>
        <v>24000</v>
      </c>
      <c r="AB128" s="26">
        <f t="shared" si="80"/>
        <v>24000</v>
      </c>
      <c r="AC128" s="26">
        <f t="shared" si="80"/>
        <v>24000</v>
      </c>
      <c r="AD128" s="26">
        <f t="shared" si="80"/>
        <v>24000</v>
      </c>
      <c r="AE128" s="26">
        <f t="shared" si="80"/>
        <v>24000</v>
      </c>
      <c r="AF128" s="26">
        <f t="shared" si="80"/>
        <v>24000</v>
      </c>
      <c r="AG128" s="26">
        <f t="shared" si="80"/>
        <v>24000</v>
      </c>
      <c r="AH128" s="26">
        <f t="shared" si="80"/>
        <v>24000</v>
      </c>
      <c r="AI128" s="26">
        <f t="shared" si="80"/>
        <v>24000</v>
      </c>
      <c r="AJ128" s="26">
        <f t="shared" si="80"/>
        <v>24000</v>
      </c>
      <c r="AK128" s="26">
        <f t="shared" si="80"/>
        <v>24000</v>
      </c>
      <c r="AL128" s="26">
        <f t="shared" si="80"/>
        <v>24000</v>
      </c>
      <c r="AM128" s="26">
        <f t="shared" si="80"/>
        <v>24000</v>
      </c>
      <c r="AN128" s="26">
        <f t="shared" si="80"/>
        <v>24000</v>
      </c>
      <c r="AO128" s="26">
        <f t="shared" si="80"/>
        <v>24000</v>
      </c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</row>
    <row r="129" ht="9.75" customHeight="1">
      <c r="A129" s="1"/>
      <c r="B129" s="70" t="s">
        <v>118</v>
      </c>
      <c r="C129" s="38" t="s">
        <v>63</v>
      </c>
      <c r="D129" s="4">
        <v>4.0</v>
      </c>
      <c r="E129" s="38"/>
      <c r="F129" s="11">
        <v>8.0</v>
      </c>
      <c r="G129" s="11">
        <v>8.0</v>
      </c>
      <c r="H129" s="11">
        <v>8.0</v>
      </c>
      <c r="I129" s="11">
        <v>8.0</v>
      </c>
      <c r="J129" s="11">
        <v>8.0</v>
      </c>
      <c r="K129" s="11">
        <v>8.0</v>
      </c>
      <c r="L129" s="11">
        <f t="shared" ref="L129:AO129" si="81">K129</f>
        <v>8</v>
      </c>
      <c r="M129" s="11">
        <f t="shared" si="81"/>
        <v>8</v>
      </c>
      <c r="N129" s="11">
        <f t="shared" si="81"/>
        <v>8</v>
      </c>
      <c r="O129" s="11">
        <f t="shared" si="81"/>
        <v>8</v>
      </c>
      <c r="P129" s="11">
        <f t="shared" si="81"/>
        <v>8</v>
      </c>
      <c r="Q129" s="11">
        <f t="shared" si="81"/>
        <v>8</v>
      </c>
      <c r="R129" s="11">
        <f t="shared" si="81"/>
        <v>8</v>
      </c>
      <c r="S129" s="11">
        <f t="shared" si="81"/>
        <v>8</v>
      </c>
      <c r="T129" s="11">
        <f t="shared" si="81"/>
        <v>8</v>
      </c>
      <c r="U129" s="11">
        <f t="shared" si="81"/>
        <v>8</v>
      </c>
      <c r="V129" s="11">
        <f t="shared" si="81"/>
        <v>8</v>
      </c>
      <c r="W129" s="11">
        <f t="shared" si="81"/>
        <v>8</v>
      </c>
      <c r="X129" s="11">
        <f t="shared" si="81"/>
        <v>8</v>
      </c>
      <c r="Y129" s="11">
        <f t="shared" si="81"/>
        <v>8</v>
      </c>
      <c r="Z129" s="11">
        <f t="shared" si="81"/>
        <v>8</v>
      </c>
      <c r="AA129" s="11">
        <f t="shared" si="81"/>
        <v>8</v>
      </c>
      <c r="AB129" s="11">
        <f t="shared" si="81"/>
        <v>8</v>
      </c>
      <c r="AC129" s="11">
        <f t="shared" si="81"/>
        <v>8</v>
      </c>
      <c r="AD129" s="11">
        <f t="shared" si="81"/>
        <v>8</v>
      </c>
      <c r="AE129" s="11">
        <f t="shared" si="81"/>
        <v>8</v>
      </c>
      <c r="AF129" s="11">
        <f t="shared" si="81"/>
        <v>8</v>
      </c>
      <c r="AG129" s="11">
        <f t="shared" si="81"/>
        <v>8</v>
      </c>
      <c r="AH129" s="11">
        <f t="shared" si="81"/>
        <v>8</v>
      </c>
      <c r="AI129" s="11">
        <f t="shared" si="81"/>
        <v>8</v>
      </c>
      <c r="AJ129" s="11">
        <f t="shared" si="81"/>
        <v>8</v>
      </c>
      <c r="AK129" s="11">
        <f t="shared" si="81"/>
        <v>8</v>
      </c>
      <c r="AL129" s="11">
        <f t="shared" si="81"/>
        <v>8</v>
      </c>
      <c r="AM129" s="11">
        <f t="shared" si="81"/>
        <v>8</v>
      </c>
      <c r="AN129" s="11">
        <f t="shared" si="81"/>
        <v>8</v>
      </c>
      <c r="AO129" s="11">
        <f t="shared" si="81"/>
        <v>8</v>
      </c>
      <c r="AP129" s="6"/>
      <c r="AQ129" s="6"/>
      <c r="AR129" s="6"/>
      <c r="AS129" s="6"/>
      <c r="AT129" s="6"/>
      <c r="AU129" s="6"/>
      <c r="AV129" s="6"/>
      <c r="AW129" s="6"/>
      <c r="AX129" s="6"/>
      <c r="AY129" s="6"/>
    </row>
    <row r="130" ht="9.75" customHeight="1">
      <c r="A130" s="1"/>
      <c r="B130" s="70" t="s">
        <v>121</v>
      </c>
      <c r="C130" s="38" t="s">
        <v>59</v>
      </c>
      <c r="D130" s="4">
        <v>10.0</v>
      </c>
      <c r="E130" s="38"/>
      <c r="F130" s="11">
        <f>D130</f>
        <v>10</v>
      </c>
      <c r="G130" s="11">
        <f t="shared" ref="G130:AO130" si="82">F130</f>
        <v>10</v>
      </c>
      <c r="H130" s="11">
        <f t="shared" si="82"/>
        <v>10</v>
      </c>
      <c r="I130" s="11">
        <f t="shared" si="82"/>
        <v>10</v>
      </c>
      <c r="J130" s="11">
        <f t="shared" si="82"/>
        <v>10</v>
      </c>
      <c r="K130" s="11">
        <f t="shared" si="82"/>
        <v>10</v>
      </c>
      <c r="L130" s="11">
        <f t="shared" si="82"/>
        <v>10</v>
      </c>
      <c r="M130" s="11">
        <f t="shared" si="82"/>
        <v>10</v>
      </c>
      <c r="N130" s="11">
        <f t="shared" si="82"/>
        <v>10</v>
      </c>
      <c r="O130" s="11">
        <f t="shared" si="82"/>
        <v>10</v>
      </c>
      <c r="P130" s="11">
        <f t="shared" si="82"/>
        <v>10</v>
      </c>
      <c r="Q130" s="11">
        <f t="shared" si="82"/>
        <v>10</v>
      </c>
      <c r="R130" s="11">
        <f t="shared" si="82"/>
        <v>10</v>
      </c>
      <c r="S130" s="11">
        <f t="shared" si="82"/>
        <v>10</v>
      </c>
      <c r="T130" s="11">
        <f t="shared" si="82"/>
        <v>10</v>
      </c>
      <c r="U130" s="11">
        <f t="shared" si="82"/>
        <v>10</v>
      </c>
      <c r="V130" s="11">
        <f t="shared" si="82"/>
        <v>10</v>
      </c>
      <c r="W130" s="11">
        <f t="shared" si="82"/>
        <v>10</v>
      </c>
      <c r="X130" s="11">
        <f t="shared" si="82"/>
        <v>10</v>
      </c>
      <c r="Y130" s="11">
        <f t="shared" si="82"/>
        <v>10</v>
      </c>
      <c r="Z130" s="11">
        <f t="shared" si="82"/>
        <v>10</v>
      </c>
      <c r="AA130" s="11">
        <f t="shared" si="82"/>
        <v>10</v>
      </c>
      <c r="AB130" s="11">
        <f t="shared" si="82"/>
        <v>10</v>
      </c>
      <c r="AC130" s="11">
        <f t="shared" si="82"/>
        <v>10</v>
      </c>
      <c r="AD130" s="11">
        <f t="shared" si="82"/>
        <v>10</v>
      </c>
      <c r="AE130" s="11">
        <f t="shared" si="82"/>
        <v>10</v>
      </c>
      <c r="AF130" s="11">
        <f t="shared" si="82"/>
        <v>10</v>
      </c>
      <c r="AG130" s="11">
        <f t="shared" si="82"/>
        <v>10</v>
      </c>
      <c r="AH130" s="11">
        <f t="shared" si="82"/>
        <v>10</v>
      </c>
      <c r="AI130" s="11">
        <f t="shared" si="82"/>
        <v>10</v>
      </c>
      <c r="AJ130" s="11">
        <f t="shared" si="82"/>
        <v>10</v>
      </c>
      <c r="AK130" s="11">
        <f t="shared" si="82"/>
        <v>10</v>
      </c>
      <c r="AL130" s="11">
        <f t="shared" si="82"/>
        <v>10</v>
      </c>
      <c r="AM130" s="11">
        <f t="shared" si="82"/>
        <v>10</v>
      </c>
      <c r="AN130" s="11">
        <f t="shared" si="82"/>
        <v>10</v>
      </c>
      <c r="AO130" s="11">
        <f t="shared" si="82"/>
        <v>10</v>
      </c>
      <c r="AP130" s="6"/>
      <c r="AQ130" s="6"/>
      <c r="AR130" s="6"/>
      <c r="AS130" s="6"/>
      <c r="AT130" s="6"/>
      <c r="AU130" s="6"/>
      <c r="AV130" s="6"/>
      <c r="AW130" s="6"/>
      <c r="AX130" s="6"/>
      <c r="AY130" s="6"/>
    </row>
    <row r="131" ht="9.75" customHeight="1">
      <c r="A131" s="1"/>
      <c r="B131" s="70"/>
      <c r="C131" s="38"/>
      <c r="D131" s="4"/>
      <c r="E131" s="38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6"/>
      <c r="AQ131" s="6"/>
      <c r="AR131" s="6"/>
      <c r="AS131" s="6"/>
      <c r="AT131" s="6"/>
      <c r="AU131" s="6"/>
      <c r="AV131" s="6"/>
      <c r="AW131" s="6"/>
      <c r="AX131" s="6"/>
      <c r="AY131" s="6"/>
    </row>
    <row r="132" ht="9.75" customHeight="1">
      <c r="A132" s="49">
        <v>3.0</v>
      </c>
      <c r="B132" s="59" t="s">
        <v>122</v>
      </c>
      <c r="C132" s="25" t="s">
        <v>59</v>
      </c>
      <c r="D132" s="26">
        <f>SUM(F132:AO132)</f>
        <v>2585250</v>
      </c>
      <c r="E132" s="25"/>
      <c r="F132" s="26">
        <f t="shared" ref="F132:AO132" si="83">F3*F133*F134*3</f>
        <v>15750</v>
      </c>
      <c r="G132" s="26">
        <f t="shared" si="83"/>
        <v>36750</v>
      </c>
      <c r="H132" s="26">
        <f t="shared" si="83"/>
        <v>57750</v>
      </c>
      <c r="I132" s="26">
        <f t="shared" si="83"/>
        <v>75000</v>
      </c>
      <c r="J132" s="26">
        <f t="shared" si="83"/>
        <v>75000</v>
      </c>
      <c r="K132" s="26">
        <f t="shared" si="83"/>
        <v>75000</v>
      </c>
      <c r="L132" s="26">
        <f t="shared" si="83"/>
        <v>75000</v>
      </c>
      <c r="M132" s="26">
        <f t="shared" si="83"/>
        <v>75000</v>
      </c>
      <c r="N132" s="26">
        <f t="shared" si="83"/>
        <v>75000</v>
      </c>
      <c r="O132" s="26">
        <f t="shared" si="83"/>
        <v>75000</v>
      </c>
      <c r="P132" s="26">
        <f t="shared" si="83"/>
        <v>75000</v>
      </c>
      <c r="Q132" s="26">
        <f t="shared" si="83"/>
        <v>75000</v>
      </c>
      <c r="R132" s="26">
        <f t="shared" si="83"/>
        <v>75000</v>
      </c>
      <c r="S132" s="26">
        <f t="shared" si="83"/>
        <v>75000</v>
      </c>
      <c r="T132" s="26">
        <f t="shared" si="83"/>
        <v>75000</v>
      </c>
      <c r="U132" s="26">
        <f t="shared" si="83"/>
        <v>75000</v>
      </c>
      <c r="V132" s="26">
        <f t="shared" si="83"/>
        <v>75000</v>
      </c>
      <c r="W132" s="26">
        <f t="shared" si="83"/>
        <v>75000</v>
      </c>
      <c r="X132" s="26">
        <f t="shared" si="83"/>
        <v>75000</v>
      </c>
      <c r="Y132" s="26">
        <f t="shared" si="83"/>
        <v>75000</v>
      </c>
      <c r="Z132" s="26">
        <f t="shared" si="83"/>
        <v>75000</v>
      </c>
      <c r="AA132" s="26">
        <f t="shared" si="83"/>
        <v>75000</v>
      </c>
      <c r="AB132" s="26">
        <f t="shared" si="83"/>
        <v>75000</v>
      </c>
      <c r="AC132" s="26">
        <f t="shared" si="83"/>
        <v>75000</v>
      </c>
      <c r="AD132" s="26">
        <f t="shared" si="83"/>
        <v>75000</v>
      </c>
      <c r="AE132" s="26">
        <f t="shared" si="83"/>
        <v>75000</v>
      </c>
      <c r="AF132" s="26">
        <f t="shared" si="83"/>
        <v>75000</v>
      </c>
      <c r="AG132" s="26">
        <f t="shared" si="83"/>
        <v>75000</v>
      </c>
      <c r="AH132" s="26">
        <f t="shared" si="83"/>
        <v>75000</v>
      </c>
      <c r="AI132" s="26">
        <f t="shared" si="83"/>
        <v>75000</v>
      </c>
      <c r="AJ132" s="26">
        <f t="shared" si="83"/>
        <v>75000</v>
      </c>
      <c r="AK132" s="26">
        <f t="shared" si="83"/>
        <v>75000</v>
      </c>
      <c r="AL132" s="26">
        <f t="shared" si="83"/>
        <v>75000</v>
      </c>
      <c r="AM132" s="26">
        <f t="shared" si="83"/>
        <v>75000</v>
      </c>
      <c r="AN132" s="26">
        <f t="shared" si="83"/>
        <v>75000</v>
      </c>
      <c r="AO132" s="26">
        <f t="shared" si="83"/>
        <v>75000</v>
      </c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</row>
    <row r="133" ht="9.75" customHeight="1">
      <c r="A133" s="1"/>
      <c r="B133" s="70" t="s">
        <v>118</v>
      </c>
      <c r="C133" s="38" t="s">
        <v>63</v>
      </c>
      <c r="D133" s="4">
        <v>1.0</v>
      </c>
      <c r="E133" s="38"/>
      <c r="F133" s="11">
        <f t="shared" ref="F133:F134" si="85">D133</f>
        <v>1</v>
      </c>
      <c r="G133" s="11">
        <f t="shared" ref="G133:AO133" si="84">F133</f>
        <v>1</v>
      </c>
      <c r="H133" s="11">
        <f t="shared" si="84"/>
        <v>1</v>
      </c>
      <c r="I133" s="11">
        <f t="shared" si="84"/>
        <v>1</v>
      </c>
      <c r="J133" s="11">
        <f t="shared" si="84"/>
        <v>1</v>
      </c>
      <c r="K133" s="11">
        <f t="shared" si="84"/>
        <v>1</v>
      </c>
      <c r="L133" s="11">
        <f t="shared" si="84"/>
        <v>1</v>
      </c>
      <c r="M133" s="11">
        <f t="shared" si="84"/>
        <v>1</v>
      </c>
      <c r="N133" s="11">
        <f t="shared" si="84"/>
        <v>1</v>
      </c>
      <c r="O133" s="11">
        <f t="shared" si="84"/>
        <v>1</v>
      </c>
      <c r="P133" s="11">
        <f t="shared" si="84"/>
        <v>1</v>
      </c>
      <c r="Q133" s="11">
        <f t="shared" si="84"/>
        <v>1</v>
      </c>
      <c r="R133" s="11">
        <f t="shared" si="84"/>
        <v>1</v>
      </c>
      <c r="S133" s="11">
        <f t="shared" si="84"/>
        <v>1</v>
      </c>
      <c r="T133" s="11">
        <f t="shared" si="84"/>
        <v>1</v>
      </c>
      <c r="U133" s="11">
        <f t="shared" si="84"/>
        <v>1</v>
      </c>
      <c r="V133" s="11">
        <f t="shared" si="84"/>
        <v>1</v>
      </c>
      <c r="W133" s="11">
        <f t="shared" si="84"/>
        <v>1</v>
      </c>
      <c r="X133" s="11">
        <f t="shared" si="84"/>
        <v>1</v>
      </c>
      <c r="Y133" s="11">
        <f t="shared" si="84"/>
        <v>1</v>
      </c>
      <c r="Z133" s="11">
        <f t="shared" si="84"/>
        <v>1</v>
      </c>
      <c r="AA133" s="11">
        <f t="shared" si="84"/>
        <v>1</v>
      </c>
      <c r="AB133" s="11">
        <f t="shared" si="84"/>
        <v>1</v>
      </c>
      <c r="AC133" s="11">
        <f t="shared" si="84"/>
        <v>1</v>
      </c>
      <c r="AD133" s="11">
        <f t="shared" si="84"/>
        <v>1</v>
      </c>
      <c r="AE133" s="11">
        <f t="shared" si="84"/>
        <v>1</v>
      </c>
      <c r="AF133" s="11">
        <f t="shared" si="84"/>
        <v>1</v>
      </c>
      <c r="AG133" s="11">
        <f t="shared" si="84"/>
        <v>1</v>
      </c>
      <c r="AH133" s="11">
        <f t="shared" si="84"/>
        <v>1</v>
      </c>
      <c r="AI133" s="11">
        <f t="shared" si="84"/>
        <v>1</v>
      </c>
      <c r="AJ133" s="11">
        <f t="shared" si="84"/>
        <v>1</v>
      </c>
      <c r="AK133" s="11">
        <f t="shared" si="84"/>
        <v>1</v>
      </c>
      <c r="AL133" s="11">
        <f t="shared" si="84"/>
        <v>1</v>
      </c>
      <c r="AM133" s="11">
        <f t="shared" si="84"/>
        <v>1</v>
      </c>
      <c r="AN133" s="11">
        <f t="shared" si="84"/>
        <v>1</v>
      </c>
      <c r="AO133" s="11">
        <f t="shared" si="84"/>
        <v>1</v>
      </c>
      <c r="AP133" s="6"/>
      <c r="AQ133" s="6"/>
      <c r="AR133" s="6"/>
      <c r="AS133" s="6"/>
      <c r="AT133" s="6"/>
      <c r="AU133" s="6"/>
      <c r="AV133" s="6"/>
      <c r="AW133" s="6"/>
      <c r="AX133" s="6"/>
      <c r="AY133" s="6"/>
    </row>
    <row r="134" ht="9.75" customHeight="1">
      <c r="A134" s="1"/>
      <c r="B134" s="70" t="s">
        <v>123</v>
      </c>
      <c r="C134" s="38" t="s">
        <v>59</v>
      </c>
      <c r="D134" s="4">
        <v>250.0</v>
      </c>
      <c r="E134" s="38"/>
      <c r="F134" s="11">
        <f t="shared" si="85"/>
        <v>250</v>
      </c>
      <c r="G134" s="11">
        <f t="shared" ref="G134:AO134" si="86">F134</f>
        <v>250</v>
      </c>
      <c r="H134" s="11">
        <f t="shared" si="86"/>
        <v>250</v>
      </c>
      <c r="I134" s="11">
        <f t="shared" si="86"/>
        <v>250</v>
      </c>
      <c r="J134" s="11">
        <f t="shared" si="86"/>
        <v>250</v>
      </c>
      <c r="K134" s="11">
        <f t="shared" si="86"/>
        <v>250</v>
      </c>
      <c r="L134" s="11">
        <f t="shared" si="86"/>
        <v>250</v>
      </c>
      <c r="M134" s="11">
        <f t="shared" si="86"/>
        <v>250</v>
      </c>
      <c r="N134" s="11">
        <f t="shared" si="86"/>
        <v>250</v>
      </c>
      <c r="O134" s="11">
        <f t="shared" si="86"/>
        <v>250</v>
      </c>
      <c r="P134" s="11">
        <f t="shared" si="86"/>
        <v>250</v>
      </c>
      <c r="Q134" s="11">
        <f t="shared" si="86"/>
        <v>250</v>
      </c>
      <c r="R134" s="11">
        <f t="shared" si="86"/>
        <v>250</v>
      </c>
      <c r="S134" s="11">
        <f t="shared" si="86"/>
        <v>250</v>
      </c>
      <c r="T134" s="11">
        <f t="shared" si="86"/>
        <v>250</v>
      </c>
      <c r="U134" s="11">
        <f t="shared" si="86"/>
        <v>250</v>
      </c>
      <c r="V134" s="11">
        <f t="shared" si="86"/>
        <v>250</v>
      </c>
      <c r="W134" s="11">
        <f t="shared" si="86"/>
        <v>250</v>
      </c>
      <c r="X134" s="11">
        <f t="shared" si="86"/>
        <v>250</v>
      </c>
      <c r="Y134" s="11">
        <f t="shared" si="86"/>
        <v>250</v>
      </c>
      <c r="Z134" s="11">
        <f t="shared" si="86"/>
        <v>250</v>
      </c>
      <c r="AA134" s="11">
        <f t="shared" si="86"/>
        <v>250</v>
      </c>
      <c r="AB134" s="11">
        <f t="shared" si="86"/>
        <v>250</v>
      </c>
      <c r="AC134" s="11">
        <f t="shared" si="86"/>
        <v>250</v>
      </c>
      <c r="AD134" s="11">
        <f t="shared" si="86"/>
        <v>250</v>
      </c>
      <c r="AE134" s="11">
        <f t="shared" si="86"/>
        <v>250</v>
      </c>
      <c r="AF134" s="11">
        <f t="shared" si="86"/>
        <v>250</v>
      </c>
      <c r="AG134" s="11">
        <f t="shared" si="86"/>
        <v>250</v>
      </c>
      <c r="AH134" s="11">
        <f t="shared" si="86"/>
        <v>250</v>
      </c>
      <c r="AI134" s="11">
        <f t="shared" si="86"/>
        <v>250</v>
      </c>
      <c r="AJ134" s="11">
        <f t="shared" si="86"/>
        <v>250</v>
      </c>
      <c r="AK134" s="11">
        <f t="shared" si="86"/>
        <v>250</v>
      </c>
      <c r="AL134" s="11">
        <f t="shared" si="86"/>
        <v>250</v>
      </c>
      <c r="AM134" s="11">
        <f t="shared" si="86"/>
        <v>250</v>
      </c>
      <c r="AN134" s="11">
        <f t="shared" si="86"/>
        <v>250</v>
      </c>
      <c r="AO134" s="11">
        <f t="shared" si="86"/>
        <v>250</v>
      </c>
      <c r="AP134" s="6"/>
      <c r="AQ134" s="6"/>
      <c r="AR134" s="6"/>
      <c r="AS134" s="6"/>
      <c r="AT134" s="6"/>
      <c r="AU134" s="6"/>
      <c r="AV134" s="6"/>
      <c r="AW134" s="6"/>
      <c r="AX134" s="6"/>
      <c r="AY134" s="6"/>
    </row>
    <row r="135" ht="9.75" customHeight="1">
      <c r="A135" s="1"/>
      <c r="B135" s="70"/>
      <c r="C135" s="38"/>
      <c r="D135" s="4"/>
      <c r="E135" s="38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6"/>
      <c r="AQ135" s="6"/>
      <c r="AR135" s="6"/>
      <c r="AS135" s="6"/>
      <c r="AT135" s="6"/>
      <c r="AU135" s="6"/>
      <c r="AV135" s="6"/>
      <c r="AW135" s="6"/>
      <c r="AX135" s="6"/>
      <c r="AY135" s="6"/>
    </row>
    <row r="136" ht="9.75" customHeight="1">
      <c r="A136" s="49">
        <v>4.0</v>
      </c>
      <c r="B136" s="59" t="s">
        <v>124</v>
      </c>
      <c r="C136" s="25" t="s">
        <v>59</v>
      </c>
      <c r="D136" s="26">
        <f>SUM(F136:AO136)</f>
        <v>330912</v>
      </c>
      <c r="E136" s="25"/>
      <c r="F136" s="26">
        <f t="shared" ref="F136:AO136" si="87">F3*F137*F138*3</f>
        <v>2016</v>
      </c>
      <c r="G136" s="26">
        <f t="shared" si="87"/>
        <v>4704</v>
      </c>
      <c r="H136" s="26">
        <f t="shared" si="87"/>
        <v>7392</v>
      </c>
      <c r="I136" s="26">
        <f t="shared" si="87"/>
        <v>9600</v>
      </c>
      <c r="J136" s="26">
        <f t="shared" si="87"/>
        <v>9600</v>
      </c>
      <c r="K136" s="26">
        <f t="shared" si="87"/>
        <v>9600</v>
      </c>
      <c r="L136" s="26">
        <f t="shared" si="87"/>
        <v>9600</v>
      </c>
      <c r="M136" s="26">
        <f t="shared" si="87"/>
        <v>9600</v>
      </c>
      <c r="N136" s="26">
        <f t="shared" si="87"/>
        <v>9600</v>
      </c>
      <c r="O136" s="26">
        <f t="shared" si="87"/>
        <v>9600</v>
      </c>
      <c r="P136" s="26">
        <f t="shared" si="87"/>
        <v>9600</v>
      </c>
      <c r="Q136" s="26">
        <f t="shared" si="87"/>
        <v>9600</v>
      </c>
      <c r="R136" s="26">
        <f t="shared" si="87"/>
        <v>9600</v>
      </c>
      <c r="S136" s="26">
        <f t="shared" si="87"/>
        <v>9600</v>
      </c>
      <c r="T136" s="26">
        <f t="shared" si="87"/>
        <v>9600</v>
      </c>
      <c r="U136" s="26">
        <f t="shared" si="87"/>
        <v>9600</v>
      </c>
      <c r="V136" s="26">
        <f t="shared" si="87"/>
        <v>9600</v>
      </c>
      <c r="W136" s="26">
        <f t="shared" si="87"/>
        <v>9600</v>
      </c>
      <c r="X136" s="26">
        <f t="shared" si="87"/>
        <v>9600</v>
      </c>
      <c r="Y136" s="26">
        <f t="shared" si="87"/>
        <v>9600</v>
      </c>
      <c r="Z136" s="26">
        <f t="shared" si="87"/>
        <v>9600</v>
      </c>
      <c r="AA136" s="26">
        <f t="shared" si="87"/>
        <v>9600</v>
      </c>
      <c r="AB136" s="26">
        <f t="shared" si="87"/>
        <v>9600</v>
      </c>
      <c r="AC136" s="26">
        <f t="shared" si="87"/>
        <v>9600</v>
      </c>
      <c r="AD136" s="26">
        <f t="shared" si="87"/>
        <v>9600</v>
      </c>
      <c r="AE136" s="26">
        <f t="shared" si="87"/>
        <v>9600</v>
      </c>
      <c r="AF136" s="26">
        <f t="shared" si="87"/>
        <v>9600</v>
      </c>
      <c r="AG136" s="26">
        <f t="shared" si="87"/>
        <v>9600</v>
      </c>
      <c r="AH136" s="26">
        <f t="shared" si="87"/>
        <v>9600</v>
      </c>
      <c r="AI136" s="26">
        <f t="shared" si="87"/>
        <v>9600</v>
      </c>
      <c r="AJ136" s="26">
        <f t="shared" si="87"/>
        <v>9600</v>
      </c>
      <c r="AK136" s="26">
        <f t="shared" si="87"/>
        <v>9600</v>
      </c>
      <c r="AL136" s="26">
        <f t="shared" si="87"/>
        <v>9600</v>
      </c>
      <c r="AM136" s="26">
        <f t="shared" si="87"/>
        <v>9600</v>
      </c>
      <c r="AN136" s="26">
        <f t="shared" si="87"/>
        <v>9600</v>
      </c>
      <c r="AO136" s="26">
        <f t="shared" si="87"/>
        <v>9600</v>
      </c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</row>
    <row r="137" ht="9.75" customHeight="1">
      <c r="A137" s="1"/>
      <c r="B137" s="70" t="s">
        <v>118</v>
      </c>
      <c r="C137" s="38" t="s">
        <v>63</v>
      </c>
      <c r="D137" s="4">
        <v>8.0</v>
      </c>
      <c r="E137" s="38"/>
      <c r="F137" s="11">
        <f t="shared" ref="F137:F138" si="89">D137</f>
        <v>8</v>
      </c>
      <c r="G137" s="11">
        <f t="shared" ref="G137:AO137" si="88">F137</f>
        <v>8</v>
      </c>
      <c r="H137" s="11">
        <f t="shared" si="88"/>
        <v>8</v>
      </c>
      <c r="I137" s="11">
        <f t="shared" si="88"/>
        <v>8</v>
      </c>
      <c r="J137" s="11">
        <f t="shared" si="88"/>
        <v>8</v>
      </c>
      <c r="K137" s="11">
        <f t="shared" si="88"/>
        <v>8</v>
      </c>
      <c r="L137" s="11">
        <f t="shared" si="88"/>
        <v>8</v>
      </c>
      <c r="M137" s="11">
        <f t="shared" si="88"/>
        <v>8</v>
      </c>
      <c r="N137" s="11">
        <f t="shared" si="88"/>
        <v>8</v>
      </c>
      <c r="O137" s="11">
        <f t="shared" si="88"/>
        <v>8</v>
      </c>
      <c r="P137" s="11">
        <f t="shared" si="88"/>
        <v>8</v>
      </c>
      <c r="Q137" s="11">
        <f t="shared" si="88"/>
        <v>8</v>
      </c>
      <c r="R137" s="11">
        <f t="shared" si="88"/>
        <v>8</v>
      </c>
      <c r="S137" s="11">
        <f t="shared" si="88"/>
        <v>8</v>
      </c>
      <c r="T137" s="11">
        <f t="shared" si="88"/>
        <v>8</v>
      </c>
      <c r="U137" s="11">
        <f t="shared" si="88"/>
        <v>8</v>
      </c>
      <c r="V137" s="11">
        <f t="shared" si="88"/>
        <v>8</v>
      </c>
      <c r="W137" s="11">
        <f t="shared" si="88"/>
        <v>8</v>
      </c>
      <c r="X137" s="11">
        <f t="shared" si="88"/>
        <v>8</v>
      </c>
      <c r="Y137" s="11">
        <f t="shared" si="88"/>
        <v>8</v>
      </c>
      <c r="Z137" s="11">
        <f t="shared" si="88"/>
        <v>8</v>
      </c>
      <c r="AA137" s="11">
        <f t="shared" si="88"/>
        <v>8</v>
      </c>
      <c r="AB137" s="11">
        <f t="shared" si="88"/>
        <v>8</v>
      </c>
      <c r="AC137" s="11">
        <f t="shared" si="88"/>
        <v>8</v>
      </c>
      <c r="AD137" s="11">
        <f t="shared" si="88"/>
        <v>8</v>
      </c>
      <c r="AE137" s="11">
        <f t="shared" si="88"/>
        <v>8</v>
      </c>
      <c r="AF137" s="11">
        <f t="shared" si="88"/>
        <v>8</v>
      </c>
      <c r="AG137" s="11">
        <f t="shared" si="88"/>
        <v>8</v>
      </c>
      <c r="AH137" s="11">
        <f t="shared" si="88"/>
        <v>8</v>
      </c>
      <c r="AI137" s="11">
        <f t="shared" si="88"/>
        <v>8</v>
      </c>
      <c r="AJ137" s="11">
        <f t="shared" si="88"/>
        <v>8</v>
      </c>
      <c r="AK137" s="11">
        <f t="shared" si="88"/>
        <v>8</v>
      </c>
      <c r="AL137" s="11">
        <f t="shared" si="88"/>
        <v>8</v>
      </c>
      <c r="AM137" s="11">
        <f t="shared" si="88"/>
        <v>8</v>
      </c>
      <c r="AN137" s="11">
        <f t="shared" si="88"/>
        <v>8</v>
      </c>
      <c r="AO137" s="11">
        <f t="shared" si="88"/>
        <v>8</v>
      </c>
      <c r="AP137" s="6"/>
      <c r="AQ137" s="6"/>
      <c r="AR137" s="6"/>
      <c r="AS137" s="6"/>
      <c r="AT137" s="6"/>
      <c r="AU137" s="6"/>
      <c r="AV137" s="6"/>
      <c r="AW137" s="6"/>
      <c r="AX137" s="6"/>
      <c r="AY137" s="6"/>
    </row>
    <row r="138" ht="9.75" customHeight="1">
      <c r="A138" s="1"/>
      <c r="B138" s="70" t="s">
        <v>123</v>
      </c>
      <c r="C138" s="38" t="s">
        <v>59</v>
      </c>
      <c r="D138" s="4">
        <v>4.0</v>
      </c>
      <c r="E138" s="38"/>
      <c r="F138" s="11">
        <f t="shared" si="89"/>
        <v>4</v>
      </c>
      <c r="G138" s="11">
        <f t="shared" ref="G138:AO138" si="90">F138</f>
        <v>4</v>
      </c>
      <c r="H138" s="11">
        <f t="shared" si="90"/>
        <v>4</v>
      </c>
      <c r="I138" s="11">
        <f t="shared" si="90"/>
        <v>4</v>
      </c>
      <c r="J138" s="11">
        <f t="shared" si="90"/>
        <v>4</v>
      </c>
      <c r="K138" s="11">
        <f t="shared" si="90"/>
        <v>4</v>
      </c>
      <c r="L138" s="11">
        <f t="shared" si="90"/>
        <v>4</v>
      </c>
      <c r="M138" s="11">
        <f t="shared" si="90"/>
        <v>4</v>
      </c>
      <c r="N138" s="11">
        <f t="shared" si="90"/>
        <v>4</v>
      </c>
      <c r="O138" s="11">
        <f t="shared" si="90"/>
        <v>4</v>
      </c>
      <c r="P138" s="11">
        <f t="shared" si="90"/>
        <v>4</v>
      </c>
      <c r="Q138" s="11">
        <f t="shared" si="90"/>
        <v>4</v>
      </c>
      <c r="R138" s="11">
        <f t="shared" si="90"/>
        <v>4</v>
      </c>
      <c r="S138" s="11">
        <f t="shared" si="90"/>
        <v>4</v>
      </c>
      <c r="T138" s="11">
        <f t="shared" si="90"/>
        <v>4</v>
      </c>
      <c r="U138" s="11">
        <f t="shared" si="90"/>
        <v>4</v>
      </c>
      <c r="V138" s="11">
        <f t="shared" si="90"/>
        <v>4</v>
      </c>
      <c r="W138" s="11">
        <f t="shared" si="90"/>
        <v>4</v>
      </c>
      <c r="X138" s="11">
        <f t="shared" si="90"/>
        <v>4</v>
      </c>
      <c r="Y138" s="11">
        <f t="shared" si="90"/>
        <v>4</v>
      </c>
      <c r="Z138" s="11">
        <f t="shared" si="90"/>
        <v>4</v>
      </c>
      <c r="AA138" s="11">
        <f t="shared" si="90"/>
        <v>4</v>
      </c>
      <c r="AB138" s="11">
        <f t="shared" si="90"/>
        <v>4</v>
      </c>
      <c r="AC138" s="11">
        <f t="shared" si="90"/>
        <v>4</v>
      </c>
      <c r="AD138" s="11">
        <f t="shared" si="90"/>
        <v>4</v>
      </c>
      <c r="AE138" s="11">
        <f t="shared" si="90"/>
        <v>4</v>
      </c>
      <c r="AF138" s="11">
        <f t="shared" si="90"/>
        <v>4</v>
      </c>
      <c r="AG138" s="11">
        <f t="shared" si="90"/>
        <v>4</v>
      </c>
      <c r="AH138" s="11">
        <f t="shared" si="90"/>
        <v>4</v>
      </c>
      <c r="AI138" s="11">
        <f t="shared" si="90"/>
        <v>4</v>
      </c>
      <c r="AJ138" s="11">
        <f t="shared" si="90"/>
        <v>4</v>
      </c>
      <c r="AK138" s="11">
        <f t="shared" si="90"/>
        <v>4</v>
      </c>
      <c r="AL138" s="11">
        <f t="shared" si="90"/>
        <v>4</v>
      </c>
      <c r="AM138" s="11">
        <f t="shared" si="90"/>
        <v>4</v>
      </c>
      <c r="AN138" s="11">
        <f t="shared" si="90"/>
        <v>4</v>
      </c>
      <c r="AO138" s="11">
        <f t="shared" si="90"/>
        <v>4</v>
      </c>
      <c r="AP138" s="6"/>
      <c r="AQ138" s="6"/>
      <c r="AR138" s="6"/>
      <c r="AS138" s="6"/>
      <c r="AT138" s="6"/>
      <c r="AU138" s="6"/>
      <c r="AV138" s="6"/>
      <c r="AW138" s="6"/>
      <c r="AX138" s="6"/>
      <c r="AY138" s="6"/>
    </row>
    <row r="139" ht="9.75" customHeight="1">
      <c r="A139" s="1"/>
      <c r="B139" s="70"/>
      <c r="C139" s="38"/>
      <c r="D139" s="4"/>
      <c r="E139" s="38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6"/>
      <c r="AQ139" s="6"/>
      <c r="AR139" s="6"/>
      <c r="AS139" s="6"/>
      <c r="AT139" s="6"/>
      <c r="AU139" s="6"/>
      <c r="AV139" s="6"/>
      <c r="AW139" s="6"/>
      <c r="AX139" s="6"/>
      <c r="AY139" s="6"/>
    </row>
    <row r="140" ht="9.75" customHeight="1">
      <c r="A140" s="49">
        <v>5.0</v>
      </c>
      <c r="B140" s="59" t="s">
        <v>125</v>
      </c>
      <c r="C140" s="25" t="s">
        <v>59</v>
      </c>
      <c r="D140" s="26">
        <f>SUM(F140:AO140)</f>
        <v>252000</v>
      </c>
      <c r="E140" s="25"/>
      <c r="F140" s="26">
        <f t="shared" ref="F140:AO140" si="91">F141*F142</f>
        <v>7000</v>
      </c>
      <c r="G140" s="26">
        <f t="shared" si="91"/>
        <v>7000</v>
      </c>
      <c r="H140" s="26">
        <f t="shared" si="91"/>
        <v>7000</v>
      </c>
      <c r="I140" s="26">
        <f t="shared" si="91"/>
        <v>7000</v>
      </c>
      <c r="J140" s="26">
        <f t="shared" si="91"/>
        <v>7000</v>
      </c>
      <c r="K140" s="26">
        <f t="shared" si="91"/>
        <v>7000</v>
      </c>
      <c r="L140" s="26">
        <f t="shared" si="91"/>
        <v>7000</v>
      </c>
      <c r="M140" s="26">
        <f t="shared" si="91"/>
        <v>7000</v>
      </c>
      <c r="N140" s="26">
        <f t="shared" si="91"/>
        <v>7000</v>
      </c>
      <c r="O140" s="26">
        <f t="shared" si="91"/>
        <v>7000</v>
      </c>
      <c r="P140" s="26">
        <f t="shared" si="91"/>
        <v>7000</v>
      </c>
      <c r="Q140" s="26">
        <f t="shared" si="91"/>
        <v>7000</v>
      </c>
      <c r="R140" s="26">
        <f t="shared" si="91"/>
        <v>7000</v>
      </c>
      <c r="S140" s="26">
        <f t="shared" si="91"/>
        <v>7000</v>
      </c>
      <c r="T140" s="26">
        <f t="shared" si="91"/>
        <v>7000</v>
      </c>
      <c r="U140" s="26">
        <f t="shared" si="91"/>
        <v>7000</v>
      </c>
      <c r="V140" s="26">
        <f t="shared" si="91"/>
        <v>7000</v>
      </c>
      <c r="W140" s="26">
        <f t="shared" si="91"/>
        <v>7000</v>
      </c>
      <c r="X140" s="26">
        <f t="shared" si="91"/>
        <v>7000</v>
      </c>
      <c r="Y140" s="26">
        <f t="shared" si="91"/>
        <v>7000</v>
      </c>
      <c r="Z140" s="26">
        <f t="shared" si="91"/>
        <v>7000</v>
      </c>
      <c r="AA140" s="26">
        <f t="shared" si="91"/>
        <v>7000</v>
      </c>
      <c r="AB140" s="26">
        <f t="shared" si="91"/>
        <v>7000</v>
      </c>
      <c r="AC140" s="26">
        <f t="shared" si="91"/>
        <v>7000</v>
      </c>
      <c r="AD140" s="26">
        <f t="shared" si="91"/>
        <v>7000</v>
      </c>
      <c r="AE140" s="26">
        <f t="shared" si="91"/>
        <v>7000</v>
      </c>
      <c r="AF140" s="26">
        <f t="shared" si="91"/>
        <v>7000</v>
      </c>
      <c r="AG140" s="26">
        <f t="shared" si="91"/>
        <v>7000</v>
      </c>
      <c r="AH140" s="26">
        <f t="shared" si="91"/>
        <v>7000</v>
      </c>
      <c r="AI140" s="26">
        <f t="shared" si="91"/>
        <v>7000</v>
      </c>
      <c r="AJ140" s="26">
        <f t="shared" si="91"/>
        <v>7000</v>
      </c>
      <c r="AK140" s="26">
        <f t="shared" si="91"/>
        <v>7000</v>
      </c>
      <c r="AL140" s="26">
        <f t="shared" si="91"/>
        <v>7000</v>
      </c>
      <c r="AM140" s="26">
        <f t="shared" si="91"/>
        <v>7000</v>
      </c>
      <c r="AN140" s="26">
        <f t="shared" si="91"/>
        <v>7000</v>
      </c>
      <c r="AO140" s="26">
        <f t="shared" si="91"/>
        <v>7000</v>
      </c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</row>
    <row r="141" ht="9.75" customHeight="1">
      <c r="A141" s="1"/>
      <c r="B141" s="70" t="s">
        <v>118</v>
      </c>
      <c r="C141" s="38" t="s">
        <v>63</v>
      </c>
      <c r="D141" s="4">
        <v>1.0</v>
      </c>
      <c r="E141" s="38"/>
      <c r="F141" s="11">
        <f t="shared" ref="F141:F142" si="93">D141</f>
        <v>1</v>
      </c>
      <c r="G141" s="11">
        <f t="shared" ref="G141:AO141" si="92">F141</f>
        <v>1</v>
      </c>
      <c r="H141" s="11">
        <f t="shared" si="92"/>
        <v>1</v>
      </c>
      <c r="I141" s="11">
        <f t="shared" si="92"/>
        <v>1</v>
      </c>
      <c r="J141" s="11">
        <f t="shared" si="92"/>
        <v>1</v>
      </c>
      <c r="K141" s="11">
        <f t="shared" si="92"/>
        <v>1</v>
      </c>
      <c r="L141" s="11">
        <f t="shared" si="92"/>
        <v>1</v>
      </c>
      <c r="M141" s="11">
        <f t="shared" si="92"/>
        <v>1</v>
      </c>
      <c r="N141" s="11">
        <f t="shared" si="92"/>
        <v>1</v>
      </c>
      <c r="O141" s="11">
        <f t="shared" si="92"/>
        <v>1</v>
      </c>
      <c r="P141" s="11">
        <f t="shared" si="92"/>
        <v>1</v>
      </c>
      <c r="Q141" s="11">
        <f t="shared" si="92"/>
        <v>1</v>
      </c>
      <c r="R141" s="11">
        <f t="shared" si="92"/>
        <v>1</v>
      </c>
      <c r="S141" s="11">
        <f t="shared" si="92"/>
        <v>1</v>
      </c>
      <c r="T141" s="11">
        <f t="shared" si="92"/>
        <v>1</v>
      </c>
      <c r="U141" s="11">
        <f t="shared" si="92"/>
        <v>1</v>
      </c>
      <c r="V141" s="11">
        <f t="shared" si="92"/>
        <v>1</v>
      </c>
      <c r="W141" s="11">
        <f t="shared" si="92"/>
        <v>1</v>
      </c>
      <c r="X141" s="11">
        <f t="shared" si="92"/>
        <v>1</v>
      </c>
      <c r="Y141" s="11">
        <f t="shared" si="92"/>
        <v>1</v>
      </c>
      <c r="Z141" s="11">
        <f t="shared" si="92"/>
        <v>1</v>
      </c>
      <c r="AA141" s="11">
        <f t="shared" si="92"/>
        <v>1</v>
      </c>
      <c r="AB141" s="11">
        <f t="shared" si="92"/>
        <v>1</v>
      </c>
      <c r="AC141" s="11">
        <f t="shared" si="92"/>
        <v>1</v>
      </c>
      <c r="AD141" s="11">
        <f t="shared" si="92"/>
        <v>1</v>
      </c>
      <c r="AE141" s="11">
        <f t="shared" si="92"/>
        <v>1</v>
      </c>
      <c r="AF141" s="11">
        <f t="shared" si="92"/>
        <v>1</v>
      </c>
      <c r="AG141" s="11">
        <f t="shared" si="92"/>
        <v>1</v>
      </c>
      <c r="AH141" s="11">
        <f t="shared" si="92"/>
        <v>1</v>
      </c>
      <c r="AI141" s="11">
        <f t="shared" si="92"/>
        <v>1</v>
      </c>
      <c r="AJ141" s="11">
        <f t="shared" si="92"/>
        <v>1</v>
      </c>
      <c r="AK141" s="11">
        <f t="shared" si="92"/>
        <v>1</v>
      </c>
      <c r="AL141" s="11">
        <f t="shared" si="92"/>
        <v>1</v>
      </c>
      <c r="AM141" s="11">
        <f t="shared" si="92"/>
        <v>1</v>
      </c>
      <c r="AN141" s="11">
        <f t="shared" si="92"/>
        <v>1</v>
      </c>
      <c r="AO141" s="11">
        <f t="shared" si="92"/>
        <v>1</v>
      </c>
      <c r="AP141" s="6"/>
      <c r="AQ141" s="6"/>
      <c r="AR141" s="6"/>
      <c r="AS141" s="6"/>
      <c r="AT141" s="6"/>
      <c r="AU141" s="6"/>
      <c r="AV141" s="6"/>
      <c r="AW141" s="6"/>
      <c r="AX141" s="6"/>
      <c r="AY141" s="6"/>
    </row>
    <row r="142" ht="9.75" customHeight="1">
      <c r="A142" s="1"/>
      <c r="B142" s="70" t="s">
        <v>123</v>
      </c>
      <c r="C142" s="38" t="s">
        <v>59</v>
      </c>
      <c r="D142" s="4">
        <v>7000.0</v>
      </c>
      <c r="E142" s="38"/>
      <c r="F142" s="11">
        <f t="shared" si="93"/>
        <v>7000</v>
      </c>
      <c r="G142" s="11">
        <f t="shared" ref="G142:AO142" si="94">F142</f>
        <v>7000</v>
      </c>
      <c r="H142" s="11">
        <f t="shared" si="94"/>
        <v>7000</v>
      </c>
      <c r="I142" s="11">
        <f t="shared" si="94"/>
        <v>7000</v>
      </c>
      <c r="J142" s="11">
        <f t="shared" si="94"/>
        <v>7000</v>
      </c>
      <c r="K142" s="11">
        <f t="shared" si="94"/>
        <v>7000</v>
      </c>
      <c r="L142" s="11">
        <f t="shared" si="94"/>
        <v>7000</v>
      </c>
      <c r="M142" s="11">
        <f t="shared" si="94"/>
        <v>7000</v>
      </c>
      <c r="N142" s="11">
        <f t="shared" si="94"/>
        <v>7000</v>
      </c>
      <c r="O142" s="11">
        <f t="shared" si="94"/>
        <v>7000</v>
      </c>
      <c r="P142" s="11">
        <f t="shared" si="94"/>
        <v>7000</v>
      </c>
      <c r="Q142" s="11">
        <f t="shared" si="94"/>
        <v>7000</v>
      </c>
      <c r="R142" s="11">
        <f t="shared" si="94"/>
        <v>7000</v>
      </c>
      <c r="S142" s="11">
        <f t="shared" si="94"/>
        <v>7000</v>
      </c>
      <c r="T142" s="11">
        <f t="shared" si="94"/>
        <v>7000</v>
      </c>
      <c r="U142" s="11">
        <f t="shared" si="94"/>
        <v>7000</v>
      </c>
      <c r="V142" s="11">
        <f t="shared" si="94"/>
        <v>7000</v>
      </c>
      <c r="W142" s="11">
        <f t="shared" si="94"/>
        <v>7000</v>
      </c>
      <c r="X142" s="11">
        <f t="shared" si="94"/>
        <v>7000</v>
      </c>
      <c r="Y142" s="11">
        <f t="shared" si="94"/>
        <v>7000</v>
      </c>
      <c r="Z142" s="11">
        <f t="shared" si="94"/>
        <v>7000</v>
      </c>
      <c r="AA142" s="11">
        <f t="shared" si="94"/>
        <v>7000</v>
      </c>
      <c r="AB142" s="11">
        <f t="shared" si="94"/>
        <v>7000</v>
      </c>
      <c r="AC142" s="11">
        <f t="shared" si="94"/>
        <v>7000</v>
      </c>
      <c r="AD142" s="11">
        <f t="shared" si="94"/>
        <v>7000</v>
      </c>
      <c r="AE142" s="11">
        <f t="shared" si="94"/>
        <v>7000</v>
      </c>
      <c r="AF142" s="11">
        <f t="shared" si="94"/>
        <v>7000</v>
      </c>
      <c r="AG142" s="11">
        <f t="shared" si="94"/>
        <v>7000</v>
      </c>
      <c r="AH142" s="11">
        <f t="shared" si="94"/>
        <v>7000</v>
      </c>
      <c r="AI142" s="11">
        <f t="shared" si="94"/>
        <v>7000</v>
      </c>
      <c r="AJ142" s="11">
        <f t="shared" si="94"/>
        <v>7000</v>
      </c>
      <c r="AK142" s="11">
        <f t="shared" si="94"/>
        <v>7000</v>
      </c>
      <c r="AL142" s="11">
        <f t="shared" si="94"/>
        <v>7000</v>
      </c>
      <c r="AM142" s="11">
        <f t="shared" si="94"/>
        <v>7000</v>
      </c>
      <c r="AN142" s="11">
        <f t="shared" si="94"/>
        <v>7000</v>
      </c>
      <c r="AO142" s="11">
        <f t="shared" si="94"/>
        <v>7000</v>
      </c>
      <c r="AP142" s="6"/>
      <c r="AQ142" s="6"/>
      <c r="AR142" s="6"/>
      <c r="AS142" s="6"/>
      <c r="AT142" s="6"/>
      <c r="AU142" s="6"/>
      <c r="AV142" s="6"/>
      <c r="AW142" s="6"/>
      <c r="AX142" s="6"/>
      <c r="AY142" s="6"/>
    </row>
    <row r="143" ht="9.75" customHeight="1">
      <c r="A143" s="1"/>
      <c r="B143" s="8"/>
      <c r="C143" s="9"/>
      <c r="D143" s="4"/>
      <c r="E143" s="9"/>
      <c r="F143" s="85"/>
      <c r="G143" s="85"/>
      <c r="H143" s="85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6"/>
      <c r="AQ143" s="6"/>
      <c r="AR143" s="6"/>
      <c r="AS143" s="6"/>
      <c r="AT143" s="6"/>
      <c r="AU143" s="6"/>
      <c r="AV143" s="6"/>
      <c r="AW143" s="6"/>
      <c r="AX143" s="6"/>
      <c r="AY143" s="6"/>
    </row>
    <row r="144" ht="9.75" customHeight="1">
      <c r="A144" s="49">
        <v>6.0</v>
      </c>
      <c r="B144" s="24" t="s">
        <v>126</v>
      </c>
      <c r="C144" s="25" t="s">
        <v>59</v>
      </c>
      <c r="D144" s="26">
        <f>SUM(F144:AO144)</f>
        <v>2068200</v>
      </c>
      <c r="E144" s="25"/>
      <c r="F144" s="26">
        <f t="shared" ref="F144:AO144" si="95">F145*F3*3</f>
        <v>12600</v>
      </c>
      <c r="G144" s="26">
        <f t="shared" si="95"/>
        <v>29400</v>
      </c>
      <c r="H144" s="26">
        <f t="shared" si="95"/>
        <v>46200</v>
      </c>
      <c r="I144" s="26">
        <f t="shared" si="95"/>
        <v>60000</v>
      </c>
      <c r="J144" s="26">
        <f t="shared" si="95"/>
        <v>60000</v>
      </c>
      <c r="K144" s="26">
        <f t="shared" si="95"/>
        <v>60000</v>
      </c>
      <c r="L144" s="26">
        <f t="shared" si="95"/>
        <v>60000</v>
      </c>
      <c r="M144" s="26">
        <f t="shared" si="95"/>
        <v>60000</v>
      </c>
      <c r="N144" s="26">
        <f t="shared" si="95"/>
        <v>60000</v>
      </c>
      <c r="O144" s="26">
        <f t="shared" si="95"/>
        <v>60000</v>
      </c>
      <c r="P144" s="26">
        <f t="shared" si="95"/>
        <v>60000</v>
      </c>
      <c r="Q144" s="26">
        <f t="shared" si="95"/>
        <v>60000</v>
      </c>
      <c r="R144" s="26">
        <f t="shared" si="95"/>
        <v>60000</v>
      </c>
      <c r="S144" s="26">
        <f t="shared" si="95"/>
        <v>60000</v>
      </c>
      <c r="T144" s="26">
        <f t="shared" si="95"/>
        <v>60000</v>
      </c>
      <c r="U144" s="26">
        <f t="shared" si="95"/>
        <v>60000</v>
      </c>
      <c r="V144" s="26">
        <f t="shared" si="95"/>
        <v>60000</v>
      </c>
      <c r="W144" s="26">
        <f t="shared" si="95"/>
        <v>60000</v>
      </c>
      <c r="X144" s="26">
        <f t="shared" si="95"/>
        <v>60000</v>
      </c>
      <c r="Y144" s="26">
        <f t="shared" si="95"/>
        <v>60000</v>
      </c>
      <c r="Z144" s="26">
        <f t="shared" si="95"/>
        <v>60000</v>
      </c>
      <c r="AA144" s="26">
        <f t="shared" si="95"/>
        <v>60000</v>
      </c>
      <c r="AB144" s="26">
        <f t="shared" si="95"/>
        <v>60000</v>
      </c>
      <c r="AC144" s="26">
        <f t="shared" si="95"/>
        <v>60000</v>
      </c>
      <c r="AD144" s="26">
        <f t="shared" si="95"/>
        <v>60000</v>
      </c>
      <c r="AE144" s="26">
        <f t="shared" si="95"/>
        <v>60000</v>
      </c>
      <c r="AF144" s="26">
        <f t="shared" si="95"/>
        <v>60000</v>
      </c>
      <c r="AG144" s="26">
        <f t="shared" si="95"/>
        <v>60000</v>
      </c>
      <c r="AH144" s="26">
        <f t="shared" si="95"/>
        <v>60000</v>
      </c>
      <c r="AI144" s="26">
        <f t="shared" si="95"/>
        <v>60000</v>
      </c>
      <c r="AJ144" s="26">
        <f t="shared" si="95"/>
        <v>60000</v>
      </c>
      <c r="AK144" s="26">
        <f t="shared" si="95"/>
        <v>60000</v>
      </c>
      <c r="AL144" s="26">
        <f t="shared" si="95"/>
        <v>60000</v>
      </c>
      <c r="AM144" s="26">
        <f t="shared" si="95"/>
        <v>60000</v>
      </c>
      <c r="AN144" s="26">
        <f t="shared" si="95"/>
        <v>60000</v>
      </c>
      <c r="AO144" s="26">
        <f t="shared" si="95"/>
        <v>60000</v>
      </c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</row>
    <row r="145" ht="9.75" customHeight="1">
      <c r="A145" s="1"/>
      <c r="B145" s="70" t="s">
        <v>123</v>
      </c>
      <c r="C145" s="38" t="s">
        <v>59</v>
      </c>
      <c r="D145" s="4">
        <v>200.0</v>
      </c>
      <c r="E145" s="38"/>
      <c r="F145" s="11">
        <f>D145</f>
        <v>200</v>
      </c>
      <c r="G145" s="11">
        <f t="shared" ref="G145:AO145" si="96">F145</f>
        <v>200</v>
      </c>
      <c r="H145" s="11">
        <f t="shared" si="96"/>
        <v>200</v>
      </c>
      <c r="I145" s="11">
        <f t="shared" si="96"/>
        <v>200</v>
      </c>
      <c r="J145" s="11">
        <f t="shared" si="96"/>
        <v>200</v>
      </c>
      <c r="K145" s="11">
        <f t="shared" si="96"/>
        <v>200</v>
      </c>
      <c r="L145" s="11">
        <f t="shared" si="96"/>
        <v>200</v>
      </c>
      <c r="M145" s="11">
        <f t="shared" si="96"/>
        <v>200</v>
      </c>
      <c r="N145" s="11">
        <f t="shared" si="96"/>
        <v>200</v>
      </c>
      <c r="O145" s="11">
        <f t="shared" si="96"/>
        <v>200</v>
      </c>
      <c r="P145" s="11">
        <f t="shared" si="96"/>
        <v>200</v>
      </c>
      <c r="Q145" s="11">
        <f t="shared" si="96"/>
        <v>200</v>
      </c>
      <c r="R145" s="11">
        <f t="shared" si="96"/>
        <v>200</v>
      </c>
      <c r="S145" s="11">
        <f t="shared" si="96"/>
        <v>200</v>
      </c>
      <c r="T145" s="11">
        <f t="shared" si="96"/>
        <v>200</v>
      </c>
      <c r="U145" s="11">
        <f t="shared" si="96"/>
        <v>200</v>
      </c>
      <c r="V145" s="11">
        <f t="shared" si="96"/>
        <v>200</v>
      </c>
      <c r="W145" s="11">
        <f t="shared" si="96"/>
        <v>200</v>
      </c>
      <c r="X145" s="11">
        <f t="shared" si="96"/>
        <v>200</v>
      </c>
      <c r="Y145" s="11">
        <f t="shared" si="96"/>
        <v>200</v>
      </c>
      <c r="Z145" s="11">
        <f t="shared" si="96"/>
        <v>200</v>
      </c>
      <c r="AA145" s="11">
        <f t="shared" si="96"/>
        <v>200</v>
      </c>
      <c r="AB145" s="11">
        <f t="shared" si="96"/>
        <v>200</v>
      </c>
      <c r="AC145" s="11">
        <f t="shared" si="96"/>
        <v>200</v>
      </c>
      <c r="AD145" s="11">
        <f t="shared" si="96"/>
        <v>200</v>
      </c>
      <c r="AE145" s="11">
        <f t="shared" si="96"/>
        <v>200</v>
      </c>
      <c r="AF145" s="11">
        <f t="shared" si="96"/>
        <v>200</v>
      </c>
      <c r="AG145" s="11">
        <f t="shared" si="96"/>
        <v>200</v>
      </c>
      <c r="AH145" s="11">
        <f t="shared" si="96"/>
        <v>200</v>
      </c>
      <c r="AI145" s="11">
        <f t="shared" si="96"/>
        <v>200</v>
      </c>
      <c r="AJ145" s="11">
        <f t="shared" si="96"/>
        <v>200</v>
      </c>
      <c r="AK145" s="11">
        <f t="shared" si="96"/>
        <v>200</v>
      </c>
      <c r="AL145" s="11">
        <f t="shared" si="96"/>
        <v>200</v>
      </c>
      <c r="AM145" s="11">
        <f t="shared" si="96"/>
        <v>200</v>
      </c>
      <c r="AN145" s="11">
        <f t="shared" si="96"/>
        <v>200</v>
      </c>
      <c r="AO145" s="11">
        <f t="shared" si="96"/>
        <v>200</v>
      </c>
      <c r="AP145" s="6"/>
      <c r="AQ145" s="6"/>
      <c r="AR145" s="6"/>
      <c r="AS145" s="6"/>
      <c r="AT145" s="6"/>
      <c r="AU145" s="6"/>
      <c r="AV145" s="6"/>
      <c r="AW145" s="6"/>
      <c r="AX145" s="6"/>
      <c r="AY145" s="6"/>
    </row>
    <row r="146" ht="13.5" customHeight="1">
      <c r="A146" s="1"/>
      <c r="B146" s="70"/>
      <c r="C146" s="38"/>
      <c r="D146" s="4"/>
      <c r="E146" s="38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6"/>
      <c r="AQ146" s="6"/>
      <c r="AR146" s="6"/>
      <c r="AS146" s="6"/>
      <c r="AT146" s="6"/>
      <c r="AU146" s="6"/>
      <c r="AV146" s="6"/>
      <c r="AW146" s="6"/>
      <c r="AX146" s="6"/>
      <c r="AY146" s="6"/>
    </row>
    <row r="147" ht="9.75" customHeight="1">
      <c r="A147" s="87" t="s">
        <v>127</v>
      </c>
      <c r="B147" s="63"/>
      <c r="C147" s="87" t="s">
        <v>59</v>
      </c>
      <c r="D147" s="40">
        <f>SUM(F147:AO147)</f>
        <v>6322167</v>
      </c>
      <c r="E147" s="40"/>
      <c r="F147" s="42">
        <f t="shared" ref="F147:AO147" si="97">F124+F128+F132+F136+F140+F144</f>
        <v>43981</v>
      </c>
      <c r="G147" s="42">
        <f t="shared" si="97"/>
        <v>93289</v>
      </c>
      <c r="H147" s="42">
        <f t="shared" si="97"/>
        <v>142597</v>
      </c>
      <c r="I147" s="42">
        <f t="shared" si="97"/>
        <v>183100</v>
      </c>
      <c r="J147" s="42">
        <f t="shared" si="97"/>
        <v>183100</v>
      </c>
      <c r="K147" s="42">
        <f t="shared" si="97"/>
        <v>183100</v>
      </c>
      <c r="L147" s="42">
        <f t="shared" si="97"/>
        <v>183100</v>
      </c>
      <c r="M147" s="42">
        <f t="shared" si="97"/>
        <v>183100</v>
      </c>
      <c r="N147" s="42">
        <f t="shared" si="97"/>
        <v>183100</v>
      </c>
      <c r="O147" s="42">
        <f t="shared" si="97"/>
        <v>183100</v>
      </c>
      <c r="P147" s="42">
        <f t="shared" si="97"/>
        <v>183100</v>
      </c>
      <c r="Q147" s="42">
        <f t="shared" si="97"/>
        <v>183100</v>
      </c>
      <c r="R147" s="42">
        <f t="shared" si="97"/>
        <v>183100</v>
      </c>
      <c r="S147" s="42">
        <f t="shared" si="97"/>
        <v>183100</v>
      </c>
      <c r="T147" s="42">
        <f t="shared" si="97"/>
        <v>183100</v>
      </c>
      <c r="U147" s="42">
        <f t="shared" si="97"/>
        <v>183100</v>
      </c>
      <c r="V147" s="42">
        <f t="shared" si="97"/>
        <v>183100</v>
      </c>
      <c r="W147" s="42">
        <f t="shared" si="97"/>
        <v>183100</v>
      </c>
      <c r="X147" s="42">
        <f t="shared" si="97"/>
        <v>183100</v>
      </c>
      <c r="Y147" s="42">
        <f t="shared" si="97"/>
        <v>183100</v>
      </c>
      <c r="Z147" s="42">
        <f t="shared" si="97"/>
        <v>183100</v>
      </c>
      <c r="AA147" s="42">
        <f t="shared" si="97"/>
        <v>183100</v>
      </c>
      <c r="AB147" s="42">
        <f t="shared" si="97"/>
        <v>183100</v>
      </c>
      <c r="AC147" s="42">
        <f t="shared" si="97"/>
        <v>183100</v>
      </c>
      <c r="AD147" s="42">
        <f t="shared" si="97"/>
        <v>183100</v>
      </c>
      <c r="AE147" s="42">
        <f t="shared" si="97"/>
        <v>183100</v>
      </c>
      <c r="AF147" s="42">
        <f t="shared" si="97"/>
        <v>183100</v>
      </c>
      <c r="AG147" s="42">
        <f t="shared" si="97"/>
        <v>183100</v>
      </c>
      <c r="AH147" s="42">
        <f t="shared" si="97"/>
        <v>183100</v>
      </c>
      <c r="AI147" s="42">
        <f t="shared" si="97"/>
        <v>183100</v>
      </c>
      <c r="AJ147" s="42">
        <f t="shared" si="97"/>
        <v>183100</v>
      </c>
      <c r="AK147" s="42">
        <f t="shared" si="97"/>
        <v>183100</v>
      </c>
      <c r="AL147" s="42">
        <f t="shared" si="97"/>
        <v>183100</v>
      </c>
      <c r="AM147" s="42">
        <f t="shared" si="97"/>
        <v>183100</v>
      </c>
      <c r="AN147" s="42">
        <f t="shared" si="97"/>
        <v>183100</v>
      </c>
      <c r="AO147" s="42">
        <f t="shared" si="97"/>
        <v>183100</v>
      </c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</row>
    <row r="148" ht="9.75" customHeight="1">
      <c r="A148" s="49"/>
      <c r="B148" s="88"/>
      <c r="C148" s="89"/>
      <c r="D148" s="103"/>
      <c r="E148" s="90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</row>
    <row r="149" ht="9.75" customHeight="1">
      <c r="A149" s="1"/>
      <c r="B149" s="70"/>
      <c r="C149" s="38"/>
      <c r="D149" s="4"/>
      <c r="E149" s="38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5"/>
      <c r="AP149" s="6"/>
      <c r="AQ149" s="6"/>
      <c r="AR149" s="6"/>
      <c r="AS149" s="6"/>
      <c r="AT149" s="6"/>
      <c r="AU149" s="6"/>
      <c r="AV149" s="6"/>
      <c r="AW149" s="6"/>
      <c r="AX149" s="6"/>
      <c r="AY149" s="6"/>
    </row>
    <row r="150" ht="9.75" customHeight="1">
      <c r="A150" s="45" t="s">
        <v>128</v>
      </c>
      <c r="B150" s="104" t="s">
        <v>129</v>
      </c>
      <c r="C150" s="47"/>
      <c r="D150" s="48">
        <f>SUM(F150:AO150)</f>
        <v>326592</v>
      </c>
      <c r="E150" s="47"/>
      <c r="F150" s="48">
        <f t="shared" ref="F150:AO150" si="98">F152</f>
        <v>9072</v>
      </c>
      <c r="G150" s="48">
        <f t="shared" si="98"/>
        <v>9072</v>
      </c>
      <c r="H150" s="48">
        <f t="shared" si="98"/>
        <v>9072</v>
      </c>
      <c r="I150" s="48">
        <f t="shared" si="98"/>
        <v>9072</v>
      </c>
      <c r="J150" s="48">
        <f t="shared" si="98"/>
        <v>9072</v>
      </c>
      <c r="K150" s="48">
        <f t="shared" si="98"/>
        <v>9072</v>
      </c>
      <c r="L150" s="48">
        <f t="shared" si="98"/>
        <v>9072</v>
      </c>
      <c r="M150" s="48">
        <f t="shared" si="98"/>
        <v>9072</v>
      </c>
      <c r="N150" s="48">
        <f t="shared" si="98"/>
        <v>9072</v>
      </c>
      <c r="O150" s="48">
        <f t="shared" si="98"/>
        <v>9072</v>
      </c>
      <c r="P150" s="48">
        <f t="shared" si="98"/>
        <v>9072</v>
      </c>
      <c r="Q150" s="48">
        <f t="shared" si="98"/>
        <v>9072</v>
      </c>
      <c r="R150" s="48">
        <f t="shared" si="98"/>
        <v>9072</v>
      </c>
      <c r="S150" s="48">
        <f t="shared" si="98"/>
        <v>9072</v>
      </c>
      <c r="T150" s="48">
        <f t="shared" si="98"/>
        <v>9072</v>
      </c>
      <c r="U150" s="48">
        <f t="shared" si="98"/>
        <v>9072</v>
      </c>
      <c r="V150" s="48">
        <f t="shared" si="98"/>
        <v>9072</v>
      </c>
      <c r="W150" s="48">
        <f t="shared" si="98"/>
        <v>9072</v>
      </c>
      <c r="X150" s="48">
        <f t="shared" si="98"/>
        <v>9072</v>
      </c>
      <c r="Y150" s="48">
        <f t="shared" si="98"/>
        <v>9072</v>
      </c>
      <c r="Z150" s="48">
        <f t="shared" si="98"/>
        <v>9072</v>
      </c>
      <c r="AA150" s="48">
        <f t="shared" si="98"/>
        <v>9072</v>
      </c>
      <c r="AB150" s="48">
        <f t="shared" si="98"/>
        <v>9072</v>
      </c>
      <c r="AC150" s="48">
        <f t="shared" si="98"/>
        <v>9072</v>
      </c>
      <c r="AD150" s="48">
        <f t="shared" si="98"/>
        <v>9072</v>
      </c>
      <c r="AE150" s="48">
        <f t="shared" si="98"/>
        <v>9072</v>
      </c>
      <c r="AF150" s="48">
        <f t="shared" si="98"/>
        <v>9072</v>
      </c>
      <c r="AG150" s="48">
        <f t="shared" si="98"/>
        <v>9072</v>
      </c>
      <c r="AH150" s="48">
        <f t="shared" si="98"/>
        <v>9072</v>
      </c>
      <c r="AI150" s="48">
        <f t="shared" si="98"/>
        <v>9072</v>
      </c>
      <c r="AJ150" s="48">
        <f t="shared" si="98"/>
        <v>9072</v>
      </c>
      <c r="AK150" s="48">
        <f t="shared" si="98"/>
        <v>9072</v>
      </c>
      <c r="AL150" s="48">
        <f t="shared" si="98"/>
        <v>9072</v>
      </c>
      <c r="AM150" s="48">
        <f t="shared" si="98"/>
        <v>9072</v>
      </c>
      <c r="AN150" s="48">
        <f t="shared" si="98"/>
        <v>9072</v>
      </c>
      <c r="AO150" s="48">
        <f t="shared" si="98"/>
        <v>9072</v>
      </c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</row>
    <row r="151" ht="9.75" customHeight="1">
      <c r="A151" s="105"/>
      <c r="B151" s="106"/>
      <c r="C151" s="107"/>
      <c r="D151" s="108"/>
      <c r="E151" s="107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  <c r="AU151" s="108"/>
      <c r="AV151" s="108"/>
      <c r="AW151" s="108"/>
      <c r="AX151" s="108"/>
      <c r="AY151" s="108"/>
    </row>
    <row r="152" ht="9.75" customHeight="1">
      <c r="A152" s="49"/>
      <c r="B152" s="97" t="s">
        <v>130</v>
      </c>
      <c r="C152" s="109" t="s">
        <v>59</v>
      </c>
      <c r="D152" s="4">
        <f>SUM(F152:AO152)</f>
        <v>326592</v>
      </c>
      <c r="E152" s="110"/>
      <c r="F152" s="111">
        <f t="shared" ref="F152:AO152" si="99">F154*F153</f>
        <v>9072</v>
      </c>
      <c r="G152" s="111">
        <f t="shared" si="99"/>
        <v>9072</v>
      </c>
      <c r="H152" s="111">
        <f t="shared" si="99"/>
        <v>9072</v>
      </c>
      <c r="I152" s="111">
        <f t="shared" si="99"/>
        <v>9072</v>
      </c>
      <c r="J152" s="111">
        <f t="shared" si="99"/>
        <v>9072</v>
      </c>
      <c r="K152" s="111">
        <f t="shared" si="99"/>
        <v>9072</v>
      </c>
      <c r="L152" s="111">
        <f t="shared" si="99"/>
        <v>9072</v>
      </c>
      <c r="M152" s="111">
        <f t="shared" si="99"/>
        <v>9072</v>
      </c>
      <c r="N152" s="111">
        <f t="shared" si="99"/>
        <v>9072</v>
      </c>
      <c r="O152" s="111">
        <f t="shared" si="99"/>
        <v>9072</v>
      </c>
      <c r="P152" s="111">
        <f t="shared" si="99"/>
        <v>9072</v>
      </c>
      <c r="Q152" s="111">
        <f t="shared" si="99"/>
        <v>9072</v>
      </c>
      <c r="R152" s="111">
        <f t="shared" si="99"/>
        <v>9072</v>
      </c>
      <c r="S152" s="111">
        <f t="shared" si="99"/>
        <v>9072</v>
      </c>
      <c r="T152" s="111">
        <f t="shared" si="99"/>
        <v>9072</v>
      </c>
      <c r="U152" s="111">
        <f t="shared" si="99"/>
        <v>9072</v>
      </c>
      <c r="V152" s="111">
        <f t="shared" si="99"/>
        <v>9072</v>
      </c>
      <c r="W152" s="111">
        <f t="shared" si="99"/>
        <v>9072</v>
      </c>
      <c r="X152" s="111">
        <f t="shared" si="99"/>
        <v>9072</v>
      </c>
      <c r="Y152" s="111">
        <f t="shared" si="99"/>
        <v>9072</v>
      </c>
      <c r="Z152" s="111">
        <f t="shared" si="99"/>
        <v>9072</v>
      </c>
      <c r="AA152" s="111">
        <f t="shared" si="99"/>
        <v>9072</v>
      </c>
      <c r="AB152" s="111">
        <f t="shared" si="99"/>
        <v>9072</v>
      </c>
      <c r="AC152" s="111">
        <f t="shared" si="99"/>
        <v>9072</v>
      </c>
      <c r="AD152" s="111">
        <f t="shared" si="99"/>
        <v>9072</v>
      </c>
      <c r="AE152" s="111">
        <f t="shared" si="99"/>
        <v>9072</v>
      </c>
      <c r="AF152" s="111">
        <f t="shared" si="99"/>
        <v>9072</v>
      </c>
      <c r="AG152" s="111">
        <f t="shared" si="99"/>
        <v>9072</v>
      </c>
      <c r="AH152" s="111">
        <f t="shared" si="99"/>
        <v>9072</v>
      </c>
      <c r="AI152" s="111">
        <f t="shared" si="99"/>
        <v>9072</v>
      </c>
      <c r="AJ152" s="111">
        <f t="shared" si="99"/>
        <v>9072</v>
      </c>
      <c r="AK152" s="111">
        <f t="shared" si="99"/>
        <v>9072</v>
      </c>
      <c r="AL152" s="111">
        <f t="shared" si="99"/>
        <v>9072</v>
      </c>
      <c r="AM152" s="111">
        <f t="shared" si="99"/>
        <v>9072</v>
      </c>
      <c r="AN152" s="111">
        <f t="shared" si="99"/>
        <v>9072</v>
      </c>
      <c r="AO152" s="111">
        <f t="shared" si="99"/>
        <v>9072</v>
      </c>
      <c r="AP152" s="112"/>
      <c r="AQ152" s="112"/>
      <c r="AR152" s="112"/>
      <c r="AS152" s="112"/>
      <c r="AT152" s="112"/>
      <c r="AU152" s="112"/>
      <c r="AV152" s="112"/>
      <c r="AW152" s="112"/>
      <c r="AX152" s="112"/>
      <c r="AY152" s="112"/>
    </row>
    <row r="153" ht="9.75" customHeight="1">
      <c r="A153" s="49"/>
      <c r="B153" s="8" t="s">
        <v>131</v>
      </c>
      <c r="C153" s="9" t="s">
        <v>59</v>
      </c>
      <c r="D153" s="4"/>
      <c r="E153" s="9"/>
      <c r="F153" s="11">
        <f>F22</f>
        <v>151200</v>
      </c>
      <c r="G153" s="11">
        <f t="shared" ref="G153:AO153" si="100">F153</f>
        <v>151200</v>
      </c>
      <c r="H153" s="11">
        <f t="shared" si="100"/>
        <v>151200</v>
      </c>
      <c r="I153" s="11">
        <f t="shared" si="100"/>
        <v>151200</v>
      </c>
      <c r="J153" s="11">
        <f t="shared" si="100"/>
        <v>151200</v>
      </c>
      <c r="K153" s="11">
        <f t="shared" si="100"/>
        <v>151200</v>
      </c>
      <c r="L153" s="11">
        <f t="shared" si="100"/>
        <v>151200</v>
      </c>
      <c r="M153" s="11">
        <f t="shared" si="100"/>
        <v>151200</v>
      </c>
      <c r="N153" s="11">
        <f t="shared" si="100"/>
        <v>151200</v>
      </c>
      <c r="O153" s="11">
        <f t="shared" si="100"/>
        <v>151200</v>
      </c>
      <c r="P153" s="11">
        <f t="shared" si="100"/>
        <v>151200</v>
      </c>
      <c r="Q153" s="11">
        <f t="shared" si="100"/>
        <v>151200</v>
      </c>
      <c r="R153" s="11">
        <f t="shared" si="100"/>
        <v>151200</v>
      </c>
      <c r="S153" s="11">
        <f t="shared" si="100"/>
        <v>151200</v>
      </c>
      <c r="T153" s="11">
        <f t="shared" si="100"/>
        <v>151200</v>
      </c>
      <c r="U153" s="11">
        <f t="shared" si="100"/>
        <v>151200</v>
      </c>
      <c r="V153" s="11">
        <f t="shared" si="100"/>
        <v>151200</v>
      </c>
      <c r="W153" s="11">
        <f t="shared" si="100"/>
        <v>151200</v>
      </c>
      <c r="X153" s="11">
        <f t="shared" si="100"/>
        <v>151200</v>
      </c>
      <c r="Y153" s="11">
        <f t="shared" si="100"/>
        <v>151200</v>
      </c>
      <c r="Z153" s="11">
        <f t="shared" si="100"/>
        <v>151200</v>
      </c>
      <c r="AA153" s="11">
        <f t="shared" si="100"/>
        <v>151200</v>
      </c>
      <c r="AB153" s="11">
        <f t="shared" si="100"/>
        <v>151200</v>
      </c>
      <c r="AC153" s="11">
        <f t="shared" si="100"/>
        <v>151200</v>
      </c>
      <c r="AD153" s="11">
        <f t="shared" si="100"/>
        <v>151200</v>
      </c>
      <c r="AE153" s="11">
        <f t="shared" si="100"/>
        <v>151200</v>
      </c>
      <c r="AF153" s="11">
        <f t="shared" si="100"/>
        <v>151200</v>
      </c>
      <c r="AG153" s="11">
        <f t="shared" si="100"/>
        <v>151200</v>
      </c>
      <c r="AH153" s="11">
        <f t="shared" si="100"/>
        <v>151200</v>
      </c>
      <c r="AI153" s="11">
        <f t="shared" si="100"/>
        <v>151200</v>
      </c>
      <c r="AJ153" s="11">
        <f t="shared" si="100"/>
        <v>151200</v>
      </c>
      <c r="AK153" s="11">
        <f t="shared" si="100"/>
        <v>151200</v>
      </c>
      <c r="AL153" s="11">
        <f t="shared" si="100"/>
        <v>151200</v>
      </c>
      <c r="AM153" s="11">
        <f t="shared" si="100"/>
        <v>151200</v>
      </c>
      <c r="AN153" s="11">
        <f t="shared" si="100"/>
        <v>151200</v>
      </c>
      <c r="AO153" s="11">
        <f t="shared" si="100"/>
        <v>151200</v>
      </c>
      <c r="AP153" s="6"/>
      <c r="AQ153" s="6"/>
      <c r="AR153" s="6"/>
      <c r="AS153" s="6"/>
      <c r="AT153" s="6"/>
      <c r="AU153" s="6"/>
      <c r="AV153" s="6"/>
      <c r="AW153" s="6"/>
      <c r="AX153" s="6"/>
      <c r="AY153" s="6"/>
    </row>
    <row r="154" ht="9.75" customHeight="1">
      <c r="A154" s="49"/>
      <c r="B154" s="8" t="s">
        <v>53</v>
      </c>
      <c r="C154" s="9" t="s">
        <v>42</v>
      </c>
      <c r="D154" s="81">
        <v>0.06</v>
      </c>
      <c r="E154" s="9"/>
      <c r="F154" s="82">
        <f>D154</f>
        <v>0.06</v>
      </c>
      <c r="G154" s="82">
        <f>F154</f>
        <v>0.06</v>
      </c>
      <c r="H154" s="82">
        <f t="shared" ref="H154:AO154" si="101">F154</f>
        <v>0.06</v>
      </c>
      <c r="I154" s="82">
        <f t="shared" si="101"/>
        <v>0.06</v>
      </c>
      <c r="J154" s="82">
        <f t="shared" si="101"/>
        <v>0.06</v>
      </c>
      <c r="K154" s="82">
        <f t="shared" si="101"/>
        <v>0.06</v>
      </c>
      <c r="L154" s="82">
        <f t="shared" si="101"/>
        <v>0.06</v>
      </c>
      <c r="M154" s="82">
        <f t="shared" si="101"/>
        <v>0.06</v>
      </c>
      <c r="N154" s="82">
        <f t="shared" si="101"/>
        <v>0.06</v>
      </c>
      <c r="O154" s="82">
        <f t="shared" si="101"/>
        <v>0.06</v>
      </c>
      <c r="P154" s="82">
        <f t="shared" si="101"/>
        <v>0.06</v>
      </c>
      <c r="Q154" s="82">
        <f t="shared" si="101"/>
        <v>0.06</v>
      </c>
      <c r="R154" s="82">
        <f t="shared" si="101"/>
        <v>0.06</v>
      </c>
      <c r="S154" s="82">
        <f t="shared" si="101"/>
        <v>0.06</v>
      </c>
      <c r="T154" s="82">
        <f t="shared" si="101"/>
        <v>0.06</v>
      </c>
      <c r="U154" s="82">
        <f t="shared" si="101"/>
        <v>0.06</v>
      </c>
      <c r="V154" s="82">
        <f t="shared" si="101"/>
        <v>0.06</v>
      </c>
      <c r="W154" s="82">
        <f t="shared" si="101"/>
        <v>0.06</v>
      </c>
      <c r="X154" s="82">
        <f t="shared" si="101"/>
        <v>0.06</v>
      </c>
      <c r="Y154" s="82">
        <f t="shared" si="101"/>
        <v>0.06</v>
      </c>
      <c r="Z154" s="82">
        <f t="shared" si="101"/>
        <v>0.06</v>
      </c>
      <c r="AA154" s="82">
        <f t="shared" si="101"/>
        <v>0.06</v>
      </c>
      <c r="AB154" s="82">
        <f t="shared" si="101"/>
        <v>0.06</v>
      </c>
      <c r="AC154" s="82">
        <f t="shared" si="101"/>
        <v>0.06</v>
      </c>
      <c r="AD154" s="82">
        <f t="shared" si="101"/>
        <v>0.06</v>
      </c>
      <c r="AE154" s="82">
        <f t="shared" si="101"/>
        <v>0.06</v>
      </c>
      <c r="AF154" s="82">
        <f t="shared" si="101"/>
        <v>0.06</v>
      </c>
      <c r="AG154" s="82">
        <f t="shared" si="101"/>
        <v>0.06</v>
      </c>
      <c r="AH154" s="82">
        <f t="shared" si="101"/>
        <v>0.06</v>
      </c>
      <c r="AI154" s="82">
        <f t="shared" si="101"/>
        <v>0.06</v>
      </c>
      <c r="AJ154" s="82">
        <f t="shared" si="101"/>
        <v>0.06</v>
      </c>
      <c r="AK154" s="82">
        <f t="shared" si="101"/>
        <v>0.06</v>
      </c>
      <c r="AL154" s="82">
        <f t="shared" si="101"/>
        <v>0.06</v>
      </c>
      <c r="AM154" s="82">
        <f t="shared" si="101"/>
        <v>0.06</v>
      </c>
      <c r="AN154" s="82">
        <f t="shared" si="101"/>
        <v>0.06</v>
      </c>
      <c r="AO154" s="82">
        <f t="shared" si="101"/>
        <v>0.06</v>
      </c>
      <c r="AP154" s="6"/>
      <c r="AQ154" s="6"/>
      <c r="AR154" s="6"/>
      <c r="AS154" s="6"/>
      <c r="AT154" s="6"/>
      <c r="AU154" s="6"/>
      <c r="AV154" s="6"/>
      <c r="AW154" s="6"/>
      <c r="AX154" s="6"/>
      <c r="AY154" s="6"/>
    </row>
    <row r="155" ht="9.75" customHeight="1">
      <c r="A155" s="1"/>
      <c r="B155" s="70"/>
      <c r="C155" s="38"/>
      <c r="D155" s="4"/>
      <c r="E155" s="38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5"/>
      <c r="AP155" s="6"/>
      <c r="AQ155" s="6"/>
      <c r="AR155" s="6"/>
      <c r="AS155" s="6"/>
      <c r="AT155" s="6"/>
      <c r="AU155" s="6"/>
      <c r="AV155" s="6"/>
      <c r="AW155" s="6"/>
      <c r="AX155" s="6"/>
      <c r="AY155" s="6"/>
    </row>
    <row r="156" ht="9.75" customHeight="1">
      <c r="A156" s="1"/>
      <c r="B156" s="70"/>
      <c r="C156" s="38"/>
      <c r="D156" s="4"/>
      <c r="E156" s="38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5"/>
      <c r="AP156" s="6"/>
      <c r="AQ156" s="6"/>
      <c r="AR156" s="6"/>
      <c r="AS156" s="6"/>
      <c r="AT156" s="6"/>
      <c r="AU156" s="6"/>
      <c r="AV156" s="6"/>
      <c r="AW156" s="6"/>
      <c r="AX156" s="6"/>
      <c r="AY156" s="6"/>
    </row>
    <row r="157" ht="9.75" customHeight="1">
      <c r="A157" s="113" t="s">
        <v>132</v>
      </c>
      <c r="B157" s="63"/>
      <c r="C157" s="41" t="s">
        <v>59</v>
      </c>
      <c r="D157" s="42">
        <f>D150</f>
        <v>326592</v>
      </c>
      <c r="E157" s="41"/>
      <c r="F157" s="42">
        <f t="shared" ref="F157:AO157" si="102">F152</f>
        <v>9072</v>
      </c>
      <c r="G157" s="42">
        <f t="shared" si="102"/>
        <v>9072</v>
      </c>
      <c r="H157" s="42">
        <f t="shared" si="102"/>
        <v>9072</v>
      </c>
      <c r="I157" s="42">
        <f t="shared" si="102"/>
        <v>9072</v>
      </c>
      <c r="J157" s="42">
        <f t="shared" si="102"/>
        <v>9072</v>
      </c>
      <c r="K157" s="42">
        <f t="shared" si="102"/>
        <v>9072</v>
      </c>
      <c r="L157" s="42">
        <f t="shared" si="102"/>
        <v>9072</v>
      </c>
      <c r="M157" s="42">
        <f t="shared" si="102"/>
        <v>9072</v>
      </c>
      <c r="N157" s="42">
        <f t="shared" si="102"/>
        <v>9072</v>
      </c>
      <c r="O157" s="42">
        <f t="shared" si="102"/>
        <v>9072</v>
      </c>
      <c r="P157" s="42">
        <f t="shared" si="102"/>
        <v>9072</v>
      </c>
      <c r="Q157" s="42">
        <f t="shared" si="102"/>
        <v>9072</v>
      </c>
      <c r="R157" s="42">
        <f t="shared" si="102"/>
        <v>9072</v>
      </c>
      <c r="S157" s="42">
        <f t="shared" si="102"/>
        <v>9072</v>
      </c>
      <c r="T157" s="42">
        <f t="shared" si="102"/>
        <v>9072</v>
      </c>
      <c r="U157" s="42">
        <f t="shared" si="102"/>
        <v>9072</v>
      </c>
      <c r="V157" s="42">
        <f t="shared" si="102"/>
        <v>9072</v>
      </c>
      <c r="W157" s="42">
        <f t="shared" si="102"/>
        <v>9072</v>
      </c>
      <c r="X157" s="42">
        <f t="shared" si="102"/>
        <v>9072</v>
      </c>
      <c r="Y157" s="42">
        <f t="shared" si="102"/>
        <v>9072</v>
      </c>
      <c r="Z157" s="42">
        <f t="shared" si="102"/>
        <v>9072</v>
      </c>
      <c r="AA157" s="42">
        <f t="shared" si="102"/>
        <v>9072</v>
      </c>
      <c r="AB157" s="42">
        <f t="shared" si="102"/>
        <v>9072</v>
      </c>
      <c r="AC157" s="42">
        <f t="shared" si="102"/>
        <v>9072</v>
      </c>
      <c r="AD157" s="42">
        <f t="shared" si="102"/>
        <v>9072</v>
      </c>
      <c r="AE157" s="42">
        <f t="shared" si="102"/>
        <v>9072</v>
      </c>
      <c r="AF157" s="42">
        <f t="shared" si="102"/>
        <v>9072</v>
      </c>
      <c r="AG157" s="42">
        <f t="shared" si="102"/>
        <v>9072</v>
      </c>
      <c r="AH157" s="42">
        <f t="shared" si="102"/>
        <v>9072</v>
      </c>
      <c r="AI157" s="42">
        <f t="shared" si="102"/>
        <v>9072</v>
      </c>
      <c r="AJ157" s="42">
        <f t="shared" si="102"/>
        <v>9072</v>
      </c>
      <c r="AK157" s="42">
        <f t="shared" si="102"/>
        <v>9072</v>
      </c>
      <c r="AL157" s="42">
        <f t="shared" si="102"/>
        <v>9072</v>
      </c>
      <c r="AM157" s="42">
        <f t="shared" si="102"/>
        <v>9072</v>
      </c>
      <c r="AN157" s="42">
        <f t="shared" si="102"/>
        <v>9072</v>
      </c>
      <c r="AO157" s="42">
        <f t="shared" si="102"/>
        <v>9072</v>
      </c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</row>
    <row r="158" ht="9.75" customHeight="1">
      <c r="A158" s="1"/>
      <c r="B158" s="43"/>
      <c r="C158" s="38"/>
      <c r="D158" s="4"/>
      <c r="E158" s="38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5"/>
      <c r="AP158" s="6"/>
      <c r="AQ158" s="6"/>
      <c r="AR158" s="6"/>
      <c r="AS158" s="6"/>
      <c r="AT158" s="6"/>
      <c r="AU158" s="6"/>
      <c r="AV158" s="6"/>
      <c r="AW158" s="6"/>
      <c r="AX158" s="6"/>
      <c r="AY158" s="6"/>
    </row>
    <row r="159" ht="9.75" customHeight="1">
      <c r="A159" s="1"/>
      <c r="B159" s="24" t="s">
        <v>133</v>
      </c>
      <c r="C159" s="35"/>
      <c r="D159" s="26"/>
      <c r="E159" s="35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</row>
    <row r="160" ht="9.75" customHeight="1">
      <c r="A160" s="1"/>
      <c r="B160" s="43"/>
      <c r="C160" s="9"/>
      <c r="D160" s="4"/>
      <c r="E160" s="9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5"/>
      <c r="AP160" s="6"/>
      <c r="AQ160" s="6"/>
      <c r="AR160" s="6"/>
      <c r="AS160" s="6"/>
      <c r="AT160" s="6"/>
      <c r="AU160" s="6"/>
      <c r="AV160" s="6"/>
      <c r="AW160" s="6"/>
      <c r="AX160" s="6"/>
      <c r="AY160" s="6"/>
    </row>
    <row r="161" ht="9.75" customHeight="1">
      <c r="A161" s="49">
        <v>1.0</v>
      </c>
      <c r="B161" s="24" t="s">
        <v>67</v>
      </c>
      <c r="C161" s="25" t="s">
        <v>59</v>
      </c>
      <c r="D161" s="26"/>
      <c r="E161" s="35"/>
      <c r="F161" s="36">
        <f t="shared" ref="F161:AO161" si="103">F54</f>
        <v>435000</v>
      </c>
      <c r="G161" s="36">
        <f t="shared" si="103"/>
        <v>0</v>
      </c>
      <c r="H161" s="36">
        <f t="shared" si="103"/>
        <v>0</v>
      </c>
      <c r="I161" s="36">
        <f t="shared" si="103"/>
        <v>0</v>
      </c>
      <c r="J161" s="36">
        <f t="shared" si="103"/>
        <v>0</v>
      </c>
      <c r="K161" s="36">
        <f t="shared" si="103"/>
        <v>0</v>
      </c>
      <c r="L161" s="36">
        <f t="shared" si="103"/>
        <v>0</v>
      </c>
      <c r="M161" s="36">
        <f t="shared" si="103"/>
        <v>0</v>
      </c>
      <c r="N161" s="36">
        <f t="shared" si="103"/>
        <v>0</v>
      </c>
      <c r="O161" s="36">
        <f t="shared" si="103"/>
        <v>0</v>
      </c>
      <c r="P161" s="36">
        <f t="shared" si="103"/>
        <v>0</v>
      </c>
      <c r="Q161" s="36">
        <f t="shared" si="103"/>
        <v>0</v>
      </c>
      <c r="R161" s="36">
        <f t="shared" si="103"/>
        <v>0</v>
      </c>
      <c r="S161" s="36">
        <f t="shared" si="103"/>
        <v>0</v>
      </c>
      <c r="T161" s="36">
        <f t="shared" si="103"/>
        <v>0</v>
      </c>
      <c r="U161" s="36">
        <f t="shared" si="103"/>
        <v>0</v>
      </c>
      <c r="V161" s="36">
        <f t="shared" si="103"/>
        <v>0</v>
      </c>
      <c r="W161" s="36">
        <f t="shared" si="103"/>
        <v>0</v>
      </c>
      <c r="X161" s="36">
        <f t="shared" si="103"/>
        <v>0</v>
      </c>
      <c r="Y161" s="36">
        <f t="shared" si="103"/>
        <v>0</v>
      </c>
      <c r="Z161" s="36">
        <f t="shared" si="103"/>
        <v>0</v>
      </c>
      <c r="AA161" s="36">
        <f t="shared" si="103"/>
        <v>0</v>
      </c>
      <c r="AB161" s="36">
        <f t="shared" si="103"/>
        <v>0</v>
      </c>
      <c r="AC161" s="36">
        <f t="shared" si="103"/>
        <v>0</v>
      </c>
      <c r="AD161" s="36">
        <f t="shared" si="103"/>
        <v>0</v>
      </c>
      <c r="AE161" s="36">
        <f t="shared" si="103"/>
        <v>0</v>
      </c>
      <c r="AF161" s="36">
        <f t="shared" si="103"/>
        <v>0</v>
      </c>
      <c r="AG161" s="36">
        <f t="shared" si="103"/>
        <v>0</v>
      </c>
      <c r="AH161" s="36">
        <f t="shared" si="103"/>
        <v>0</v>
      </c>
      <c r="AI161" s="36">
        <f t="shared" si="103"/>
        <v>0</v>
      </c>
      <c r="AJ161" s="36">
        <f t="shared" si="103"/>
        <v>0</v>
      </c>
      <c r="AK161" s="36">
        <f t="shared" si="103"/>
        <v>0</v>
      </c>
      <c r="AL161" s="36">
        <f t="shared" si="103"/>
        <v>0</v>
      </c>
      <c r="AM161" s="36">
        <f t="shared" si="103"/>
        <v>0</v>
      </c>
      <c r="AN161" s="36">
        <f t="shared" si="103"/>
        <v>0</v>
      </c>
      <c r="AO161" s="36">
        <f t="shared" si="103"/>
        <v>0</v>
      </c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</row>
    <row r="162" ht="9.75" customHeight="1">
      <c r="A162" s="49">
        <v>2.0</v>
      </c>
      <c r="B162" s="24" t="s">
        <v>81</v>
      </c>
      <c r="C162" s="25" t="s">
        <v>59</v>
      </c>
      <c r="D162" s="26"/>
      <c r="E162" s="35"/>
      <c r="F162" s="36">
        <f t="shared" ref="F162:AO162" si="104">F79</f>
        <v>42790</v>
      </c>
      <c r="G162" s="36">
        <f t="shared" si="104"/>
        <v>43070</v>
      </c>
      <c r="H162" s="36">
        <f t="shared" si="104"/>
        <v>43350</v>
      </c>
      <c r="I162" s="36">
        <f t="shared" si="104"/>
        <v>43580</v>
      </c>
      <c r="J162" s="36">
        <f t="shared" si="104"/>
        <v>43580</v>
      </c>
      <c r="K162" s="36">
        <f t="shared" si="104"/>
        <v>43580</v>
      </c>
      <c r="L162" s="36">
        <f t="shared" si="104"/>
        <v>43580</v>
      </c>
      <c r="M162" s="36">
        <f t="shared" si="104"/>
        <v>43580</v>
      </c>
      <c r="N162" s="36">
        <f t="shared" si="104"/>
        <v>43580</v>
      </c>
      <c r="O162" s="36">
        <f t="shared" si="104"/>
        <v>43580</v>
      </c>
      <c r="P162" s="36">
        <f t="shared" si="104"/>
        <v>43580</v>
      </c>
      <c r="Q162" s="36">
        <f t="shared" si="104"/>
        <v>43580</v>
      </c>
      <c r="R162" s="36">
        <f t="shared" si="104"/>
        <v>43580</v>
      </c>
      <c r="S162" s="36">
        <f t="shared" si="104"/>
        <v>43580</v>
      </c>
      <c r="T162" s="36">
        <f t="shared" si="104"/>
        <v>43580</v>
      </c>
      <c r="U162" s="36">
        <f t="shared" si="104"/>
        <v>43580</v>
      </c>
      <c r="V162" s="36">
        <f t="shared" si="104"/>
        <v>43580</v>
      </c>
      <c r="W162" s="36">
        <f t="shared" si="104"/>
        <v>43580</v>
      </c>
      <c r="X162" s="36">
        <f t="shared" si="104"/>
        <v>43580</v>
      </c>
      <c r="Y162" s="36">
        <f t="shared" si="104"/>
        <v>43580</v>
      </c>
      <c r="Z162" s="36">
        <f t="shared" si="104"/>
        <v>43580</v>
      </c>
      <c r="AA162" s="36">
        <f t="shared" si="104"/>
        <v>43580</v>
      </c>
      <c r="AB162" s="36">
        <f t="shared" si="104"/>
        <v>43580</v>
      </c>
      <c r="AC162" s="36">
        <f t="shared" si="104"/>
        <v>43580</v>
      </c>
      <c r="AD162" s="36">
        <f t="shared" si="104"/>
        <v>43580</v>
      </c>
      <c r="AE162" s="36">
        <f t="shared" si="104"/>
        <v>43580</v>
      </c>
      <c r="AF162" s="36">
        <f t="shared" si="104"/>
        <v>43580</v>
      </c>
      <c r="AG162" s="36">
        <f t="shared" si="104"/>
        <v>43580</v>
      </c>
      <c r="AH162" s="36">
        <f t="shared" si="104"/>
        <v>43580</v>
      </c>
      <c r="AI162" s="36">
        <f t="shared" si="104"/>
        <v>43580</v>
      </c>
      <c r="AJ162" s="36">
        <f t="shared" si="104"/>
        <v>43580</v>
      </c>
      <c r="AK162" s="36">
        <f t="shared" si="104"/>
        <v>43580</v>
      </c>
      <c r="AL162" s="36">
        <f t="shared" si="104"/>
        <v>43580</v>
      </c>
      <c r="AM162" s="36">
        <f t="shared" si="104"/>
        <v>43580</v>
      </c>
      <c r="AN162" s="36">
        <f t="shared" si="104"/>
        <v>43580</v>
      </c>
      <c r="AO162" s="36">
        <f t="shared" si="104"/>
        <v>43580</v>
      </c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</row>
    <row r="163" ht="9.75" customHeight="1">
      <c r="A163" s="49">
        <v>3.0</v>
      </c>
      <c r="B163" s="24" t="s">
        <v>93</v>
      </c>
      <c r="C163" s="25" t="s">
        <v>59</v>
      </c>
      <c r="D163" s="26"/>
      <c r="E163" s="35"/>
      <c r="F163" s="36">
        <f t="shared" ref="F163:AO163" si="105">F106</f>
        <v>24913.5</v>
      </c>
      <c r="G163" s="36">
        <f t="shared" si="105"/>
        <v>24913.5</v>
      </c>
      <c r="H163" s="36">
        <f t="shared" si="105"/>
        <v>24913.5</v>
      </c>
      <c r="I163" s="36">
        <f t="shared" si="105"/>
        <v>35218</v>
      </c>
      <c r="J163" s="36">
        <f t="shared" si="105"/>
        <v>35218</v>
      </c>
      <c r="K163" s="36">
        <f t="shared" si="105"/>
        <v>35218</v>
      </c>
      <c r="L163" s="36">
        <f t="shared" si="105"/>
        <v>35218</v>
      </c>
      <c r="M163" s="36">
        <f t="shared" si="105"/>
        <v>35218</v>
      </c>
      <c r="N163" s="36">
        <f t="shared" si="105"/>
        <v>35218</v>
      </c>
      <c r="O163" s="36">
        <f t="shared" si="105"/>
        <v>35218</v>
      </c>
      <c r="P163" s="36">
        <f t="shared" si="105"/>
        <v>35218</v>
      </c>
      <c r="Q163" s="36">
        <f t="shared" si="105"/>
        <v>35218</v>
      </c>
      <c r="R163" s="36">
        <f t="shared" si="105"/>
        <v>35218</v>
      </c>
      <c r="S163" s="36">
        <f t="shared" si="105"/>
        <v>35218</v>
      </c>
      <c r="T163" s="36">
        <f t="shared" si="105"/>
        <v>35218</v>
      </c>
      <c r="U163" s="36">
        <f t="shared" si="105"/>
        <v>35218</v>
      </c>
      <c r="V163" s="36">
        <f t="shared" si="105"/>
        <v>35218</v>
      </c>
      <c r="W163" s="36">
        <f t="shared" si="105"/>
        <v>35218</v>
      </c>
      <c r="X163" s="36">
        <f t="shared" si="105"/>
        <v>35218</v>
      </c>
      <c r="Y163" s="36">
        <f t="shared" si="105"/>
        <v>35218</v>
      </c>
      <c r="Z163" s="36">
        <f t="shared" si="105"/>
        <v>35218</v>
      </c>
      <c r="AA163" s="36">
        <f t="shared" si="105"/>
        <v>35218</v>
      </c>
      <c r="AB163" s="36">
        <f t="shared" si="105"/>
        <v>35218</v>
      </c>
      <c r="AC163" s="36">
        <f t="shared" si="105"/>
        <v>35218</v>
      </c>
      <c r="AD163" s="36">
        <f t="shared" si="105"/>
        <v>35218</v>
      </c>
      <c r="AE163" s="36">
        <f t="shared" si="105"/>
        <v>35218</v>
      </c>
      <c r="AF163" s="36">
        <f t="shared" si="105"/>
        <v>35218</v>
      </c>
      <c r="AG163" s="36">
        <f t="shared" si="105"/>
        <v>35218</v>
      </c>
      <c r="AH163" s="36">
        <f t="shared" si="105"/>
        <v>35218</v>
      </c>
      <c r="AI163" s="36">
        <f t="shared" si="105"/>
        <v>35218</v>
      </c>
      <c r="AJ163" s="36">
        <f t="shared" si="105"/>
        <v>35218</v>
      </c>
      <c r="AK163" s="36">
        <f t="shared" si="105"/>
        <v>35218</v>
      </c>
      <c r="AL163" s="36">
        <f t="shared" si="105"/>
        <v>35218</v>
      </c>
      <c r="AM163" s="36">
        <f t="shared" si="105"/>
        <v>35218</v>
      </c>
      <c r="AN163" s="36">
        <f t="shared" si="105"/>
        <v>35218</v>
      </c>
      <c r="AO163" s="36">
        <f t="shared" si="105"/>
        <v>35218</v>
      </c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</row>
    <row r="164" ht="9.75" customHeight="1">
      <c r="A164" s="114"/>
      <c r="B164" s="115" t="s">
        <v>134</v>
      </c>
      <c r="C164" s="116" t="s">
        <v>59</v>
      </c>
      <c r="D164" s="117"/>
      <c r="E164" s="118"/>
      <c r="F164" s="119">
        <f t="shared" ref="F164:AO164" si="106">F109</f>
        <v>24000</v>
      </c>
      <c r="G164" s="119">
        <f t="shared" si="106"/>
        <v>24000</v>
      </c>
      <c r="H164" s="119">
        <f t="shared" si="106"/>
        <v>24000</v>
      </c>
      <c r="I164" s="119">
        <f t="shared" si="106"/>
        <v>34000</v>
      </c>
      <c r="J164" s="119">
        <f t="shared" si="106"/>
        <v>34000</v>
      </c>
      <c r="K164" s="119">
        <f t="shared" si="106"/>
        <v>34000</v>
      </c>
      <c r="L164" s="119">
        <f t="shared" si="106"/>
        <v>34000</v>
      </c>
      <c r="M164" s="119">
        <f t="shared" si="106"/>
        <v>34000</v>
      </c>
      <c r="N164" s="119">
        <f t="shared" si="106"/>
        <v>34000</v>
      </c>
      <c r="O164" s="119">
        <f t="shared" si="106"/>
        <v>34000</v>
      </c>
      <c r="P164" s="119">
        <f t="shared" si="106"/>
        <v>34000</v>
      </c>
      <c r="Q164" s="119">
        <f t="shared" si="106"/>
        <v>34000</v>
      </c>
      <c r="R164" s="119">
        <f t="shared" si="106"/>
        <v>34000</v>
      </c>
      <c r="S164" s="119">
        <f t="shared" si="106"/>
        <v>34000</v>
      </c>
      <c r="T164" s="119">
        <f t="shared" si="106"/>
        <v>34000</v>
      </c>
      <c r="U164" s="119">
        <f t="shared" si="106"/>
        <v>34000</v>
      </c>
      <c r="V164" s="119">
        <f t="shared" si="106"/>
        <v>34000</v>
      </c>
      <c r="W164" s="119">
        <f t="shared" si="106"/>
        <v>34000</v>
      </c>
      <c r="X164" s="119">
        <f t="shared" si="106"/>
        <v>34000</v>
      </c>
      <c r="Y164" s="119">
        <f t="shared" si="106"/>
        <v>34000</v>
      </c>
      <c r="Z164" s="119">
        <f t="shared" si="106"/>
        <v>34000</v>
      </c>
      <c r="AA164" s="119">
        <f t="shared" si="106"/>
        <v>34000</v>
      </c>
      <c r="AB164" s="119">
        <f t="shared" si="106"/>
        <v>34000</v>
      </c>
      <c r="AC164" s="119">
        <f t="shared" si="106"/>
        <v>34000</v>
      </c>
      <c r="AD164" s="119">
        <f t="shared" si="106"/>
        <v>34000</v>
      </c>
      <c r="AE164" s="119">
        <f t="shared" si="106"/>
        <v>34000</v>
      </c>
      <c r="AF164" s="119">
        <f t="shared" si="106"/>
        <v>34000</v>
      </c>
      <c r="AG164" s="119">
        <f t="shared" si="106"/>
        <v>34000</v>
      </c>
      <c r="AH164" s="119">
        <f t="shared" si="106"/>
        <v>34000</v>
      </c>
      <c r="AI164" s="119">
        <f t="shared" si="106"/>
        <v>34000</v>
      </c>
      <c r="AJ164" s="119">
        <f t="shared" si="106"/>
        <v>34000</v>
      </c>
      <c r="AK164" s="119">
        <f t="shared" si="106"/>
        <v>34000</v>
      </c>
      <c r="AL164" s="119">
        <f t="shared" si="106"/>
        <v>34000</v>
      </c>
      <c r="AM164" s="119">
        <f t="shared" si="106"/>
        <v>34000</v>
      </c>
      <c r="AN164" s="119">
        <f t="shared" si="106"/>
        <v>34000</v>
      </c>
      <c r="AO164" s="119">
        <f t="shared" si="106"/>
        <v>34000</v>
      </c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</row>
    <row r="165" ht="9.75" customHeight="1">
      <c r="A165" s="49">
        <v>4.0</v>
      </c>
      <c r="B165" s="24" t="s">
        <v>135</v>
      </c>
      <c r="C165" s="25" t="s">
        <v>59</v>
      </c>
      <c r="D165" s="26"/>
      <c r="E165" s="35"/>
      <c r="F165" s="36">
        <f t="shared" ref="F165:AO165" si="107">F120</f>
        <v>148000</v>
      </c>
      <c r="G165" s="36">
        <f t="shared" si="107"/>
        <v>148000</v>
      </c>
      <c r="H165" s="36">
        <f t="shared" si="107"/>
        <v>148000</v>
      </c>
      <c r="I165" s="36">
        <f t="shared" si="107"/>
        <v>148000</v>
      </c>
      <c r="J165" s="36">
        <f t="shared" si="107"/>
        <v>148000</v>
      </c>
      <c r="K165" s="36">
        <f t="shared" si="107"/>
        <v>148000</v>
      </c>
      <c r="L165" s="36">
        <f t="shared" si="107"/>
        <v>148000</v>
      </c>
      <c r="M165" s="36">
        <f t="shared" si="107"/>
        <v>148000</v>
      </c>
      <c r="N165" s="36">
        <f t="shared" si="107"/>
        <v>148000</v>
      </c>
      <c r="O165" s="36">
        <f t="shared" si="107"/>
        <v>148000</v>
      </c>
      <c r="P165" s="36">
        <f t="shared" si="107"/>
        <v>148000</v>
      </c>
      <c r="Q165" s="36">
        <f t="shared" si="107"/>
        <v>148000</v>
      </c>
      <c r="R165" s="36">
        <f t="shared" si="107"/>
        <v>148000</v>
      </c>
      <c r="S165" s="36">
        <f t="shared" si="107"/>
        <v>148000</v>
      </c>
      <c r="T165" s="36">
        <f t="shared" si="107"/>
        <v>148000</v>
      </c>
      <c r="U165" s="36">
        <f t="shared" si="107"/>
        <v>148000</v>
      </c>
      <c r="V165" s="36">
        <f t="shared" si="107"/>
        <v>148000</v>
      </c>
      <c r="W165" s="36">
        <f t="shared" si="107"/>
        <v>148000</v>
      </c>
      <c r="X165" s="36">
        <f t="shared" si="107"/>
        <v>148000</v>
      </c>
      <c r="Y165" s="36">
        <f t="shared" si="107"/>
        <v>148000</v>
      </c>
      <c r="Z165" s="36">
        <f t="shared" si="107"/>
        <v>148000</v>
      </c>
      <c r="AA165" s="36">
        <f t="shared" si="107"/>
        <v>148000</v>
      </c>
      <c r="AB165" s="36">
        <f t="shared" si="107"/>
        <v>148000</v>
      </c>
      <c r="AC165" s="36">
        <f t="shared" si="107"/>
        <v>148000</v>
      </c>
      <c r="AD165" s="36">
        <f t="shared" si="107"/>
        <v>148000</v>
      </c>
      <c r="AE165" s="36">
        <f t="shared" si="107"/>
        <v>148000</v>
      </c>
      <c r="AF165" s="36">
        <f t="shared" si="107"/>
        <v>148000</v>
      </c>
      <c r="AG165" s="36">
        <f t="shared" si="107"/>
        <v>148000</v>
      </c>
      <c r="AH165" s="36">
        <f t="shared" si="107"/>
        <v>148000</v>
      </c>
      <c r="AI165" s="36">
        <f t="shared" si="107"/>
        <v>148000</v>
      </c>
      <c r="AJ165" s="36">
        <f t="shared" si="107"/>
        <v>148000</v>
      </c>
      <c r="AK165" s="36">
        <f t="shared" si="107"/>
        <v>148000</v>
      </c>
      <c r="AL165" s="36">
        <f t="shared" si="107"/>
        <v>148000</v>
      </c>
      <c r="AM165" s="36">
        <f t="shared" si="107"/>
        <v>148000</v>
      </c>
      <c r="AN165" s="36">
        <f t="shared" si="107"/>
        <v>148000</v>
      </c>
      <c r="AO165" s="36">
        <f t="shared" si="107"/>
        <v>148000</v>
      </c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</row>
    <row r="166" ht="9.75" customHeight="1">
      <c r="A166" s="49">
        <v>5.0</v>
      </c>
      <c r="B166" s="24" t="s">
        <v>136</v>
      </c>
      <c r="C166" s="25" t="s">
        <v>59</v>
      </c>
      <c r="D166" s="26"/>
      <c r="E166" s="35"/>
      <c r="F166" s="36">
        <f t="shared" ref="F166:AO166" si="108">F147</f>
        <v>43981</v>
      </c>
      <c r="G166" s="36">
        <f t="shared" si="108"/>
        <v>93289</v>
      </c>
      <c r="H166" s="36">
        <f t="shared" si="108"/>
        <v>142597</v>
      </c>
      <c r="I166" s="36">
        <f t="shared" si="108"/>
        <v>183100</v>
      </c>
      <c r="J166" s="36">
        <f t="shared" si="108"/>
        <v>183100</v>
      </c>
      <c r="K166" s="36">
        <f t="shared" si="108"/>
        <v>183100</v>
      </c>
      <c r="L166" s="36">
        <f t="shared" si="108"/>
        <v>183100</v>
      </c>
      <c r="M166" s="36">
        <f t="shared" si="108"/>
        <v>183100</v>
      </c>
      <c r="N166" s="36">
        <f t="shared" si="108"/>
        <v>183100</v>
      </c>
      <c r="O166" s="36">
        <f t="shared" si="108"/>
        <v>183100</v>
      </c>
      <c r="P166" s="36">
        <f t="shared" si="108"/>
        <v>183100</v>
      </c>
      <c r="Q166" s="36">
        <f t="shared" si="108"/>
        <v>183100</v>
      </c>
      <c r="R166" s="36">
        <f t="shared" si="108"/>
        <v>183100</v>
      </c>
      <c r="S166" s="36">
        <f t="shared" si="108"/>
        <v>183100</v>
      </c>
      <c r="T166" s="36">
        <f t="shared" si="108"/>
        <v>183100</v>
      </c>
      <c r="U166" s="36">
        <f t="shared" si="108"/>
        <v>183100</v>
      </c>
      <c r="V166" s="36">
        <f t="shared" si="108"/>
        <v>183100</v>
      </c>
      <c r="W166" s="36">
        <f t="shared" si="108"/>
        <v>183100</v>
      </c>
      <c r="X166" s="36">
        <f t="shared" si="108"/>
        <v>183100</v>
      </c>
      <c r="Y166" s="36">
        <f t="shared" si="108"/>
        <v>183100</v>
      </c>
      <c r="Z166" s="36">
        <f t="shared" si="108"/>
        <v>183100</v>
      </c>
      <c r="AA166" s="36">
        <f t="shared" si="108"/>
        <v>183100</v>
      </c>
      <c r="AB166" s="36">
        <f t="shared" si="108"/>
        <v>183100</v>
      </c>
      <c r="AC166" s="36">
        <f t="shared" si="108"/>
        <v>183100</v>
      </c>
      <c r="AD166" s="36">
        <f t="shared" si="108"/>
        <v>183100</v>
      </c>
      <c r="AE166" s="36">
        <f t="shared" si="108"/>
        <v>183100</v>
      </c>
      <c r="AF166" s="36">
        <f t="shared" si="108"/>
        <v>183100</v>
      </c>
      <c r="AG166" s="36">
        <f t="shared" si="108"/>
        <v>183100</v>
      </c>
      <c r="AH166" s="36">
        <f t="shared" si="108"/>
        <v>183100</v>
      </c>
      <c r="AI166" s="36">
        <f t="shared" si="108"/>
        <v>183100</v>
      </c>
      <c r="AJ166" s="36">
        <f t="shared" si="108"/>
        <v>183100</v>
      </c>
      <c r="AK166" s="36">
        <f t="shared" si="108"/>
        <v>183100</v>
      </c>
      <c r="AL166" s="36">
        <f t="shared" si="108"/>
        <v>183100</v>
      </c>
      <c r="AM166" s="36">
        <f t="shared" si="108"/>
        <v>183100</v>
      </c>
      <c r="AN166" s="36">
        <f t="shared" si="108"/>
        <v>183100</v>
      </c>
      <c r="AO166" s="36">
        <f t="shared" si="108"/>
        <v>183100</v>
      </c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</row>
    <row r="167" ht="9.75" customHeight="1">
      <c r="A167" s="49">
        <v>6.0</v>
      </c>
      <c r="B167" s="24" t="s">
        <v>137</v>
      </c>
      <c r="C167" s="25" t="s">
        <v>59</v>
      </c>
      <c r="D167" s="26"/>
      <c r="E167" s="35"/>
      <c r="F167" s="36">
        <f t="shared" ref="F167:AO167" si="109">F157</f>
        <v>9072</v>
      </c>
      <c r="G167" s="36">
        <f t="shared" si="109"/>
        <v>9072</v>
      </c>
      <c r="H167" s="36">
        <f t="shared" si="109"/>
        <v>9072</v>
      </c>
      <c r="I167" s="36">
        <f t="shared" si="109"/>
        <v>9072</v>
      </c>
      <c r="J167" s="36">
        <f t="shared" si="109"/>
        <v>9072</v>
      </c>
      <c r="K167" s="36">
        <f t="shared" si="109"/>
        <v>9072</v>
      </c>
      <c r="L167" s="36">
        <f t="shared" si="109"/>
        <v>9072</v>
      </c>
      <c r="M167" s="36">
        <f t="shared" si="109"/>
        <v>9072</v>
      </c>
      <c r="N167" s="36">
        <f t="shared" si="109"/>
        <v>9072</v>
      </c>
      <c r="O167" s="36">
        <f t="shared" si="109"/>
        <v>9072</v>
      </c>
      <c r="P167" s="36">
        <f t="shared" si="109"/>
        <v>9072</v>
      </c>
      <c r="Q167" s="36">
        <f t="shared" si="109"/>
        <v>9072</v>
      </c>
      <c r="R167" s="36">
        <f t="shared" si="109"/>
        <v>9072</v>
      </c>
      <c r="S167" s="36">
        <f t="shared" si="109"/>
        <v>9072</v>
      </c>
      <c r="T167" s="36">
        <f t="shared" si="109"/>
        <v>9072</v>
      </c>
      <c r="U167" s="36">
        <f t="shared" si="109"/>
        <v>9072</v>
      </c>
      <c r="V167" s="36">
        <f t="shared" si="109"/>
        <v>9072</v>
      </c>
      <c r="W167" s="36">
        <f t="shared" si="109"/>
        <v>9072</v>
      </c>
      <c r="X167" s="36">
        <f t="shared" si="109"/>
        <v>9072</v>
      </c>
      <c r="Y167" s="36">
        <f t="shared" si="109"/>
        <v>9072</v>
      </c>
      <c r="Z167" s="36">
        <f t="shared" si="109"/>
        <v>9072</v>
      </c>
      <c r="AA167" s="36">
        <f t="shared" si="109"/>
        <v>9072</v>
      </c>
      <c r="AB167" s="36">
        <f t="shared" si="109"/>
        <v>9072</v>
      </c>
      <c r="AC167" s="36">
        <f t="shared" si="109"/>
        <v>9072</v>
      </c>
      <c r="AD167" s="36">
        <f t="shared" si="109"/>
        <v>9072</v>
      </c>
      <c r="AE167" s="36">
        <f t="shared" si="109"/>
        <v>9072</v>
      </c>
      <c r="AF167" s="36">
        <f t="shared" si="109"/>
        <v>9072</v>
      </c>
      <c r="AG167" s="36">
        <f t="shared" si="109"/>
        <v>9072</v>
      </c>
      <c r="AH167" s="36">
        <f t="shared" si="109"/>
        <v>9072</v>
      </c>
      <c r="AI167" s="36">
        <f t="shared" si="109"/>
        <v>9072</v>
      </c>
      <c r="AJ167" s="36">
        <f t="shared" si="109"/>
        <v>9072</v>
      </c>
      <c r="AK167" s="36">
        <f t="shared" si="109"/>
        <v>9072</v>
      </c>
      <c r="AL167" s="36">
        <f t="shared" si="109"/>
        <v>9072</v>
      </c>
      <c r="AM167" s="36">
        <f t="shared" si="109"/>
        <v>9072</v>
      </c>
      <c r="AN167" s="36">
        <f t="shared" si="109"/>
        <v>9072</v>
      </c>
      <c r="AO167" s="36">
        <f t="shared" si="109"/>
        <v>9072</v>
      </c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</row>
    <row r="168" ht="9.75" customHeight="1">
      <c r="A168" s="1"/>
      <c r="B168" s="121"/>
      <c r="C168" s="122"/>
      <c r="D168" s="26"/>
      <c r="E168" s="35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</row>
    <row r="169" ht="9.75" customHeight="1">
      <c r="A169" s="1"/>
      <c r="B169" s="24" t="s">
        <v>138</v>
      </c>
      <c r="C169" s="25" t="s">
        <v>59</v>
      </c>
      <c r="D169" s="26"/>
      <c r="E169" s="35"/>
      <c r="F169" s="36">
        <f t="shared" ref="F169:AO169" si="110">SUM(F161,F162,F163,F165,F166,F167)</f>
        <v>703756.5</v>
      </c>
      <c r="G169" s="36">
        <f t="shared" si="110"/>
        <v>318344.5</v>
      </c>
      <c r="H169" s="36">
        <f t="shared" si="110"/>
        <v>367932.5</v>
      </c>
      <c r="I169" s="36">
        <f t="shared" si="110"/>
        <v>418970</v>
      </c>
      <c r="J169" s="36">
        <f t="shared" si="110"/>
        <v>418970</v>
      </c>
      <c r="K169" s="36">
        <f t="shared" si="110"/>
        <v>418970</v>
      </c>
      <c r="L169" s="36">
        <f t="shared" si="110"/>
        <v>418970</v>
      </c>
      <c r="M169" s="36">
        <f t="shared" si="110"/>
        <v>418970</v>
      </c>
      <c r="N169" s="36">
        <f t="shared" si="110"/>
        <v>418970</v>
      </c>
      <c r="O169" s="36">
        <f t="shared" si="110"/>
        <v>418970</v>
      </c>
      <c r="P169" s="36">
        <f t="shared" si="110"/>
        <v>418970</v>
      </c>
      <c r="Q169" s="36">
        <f t="shared" si="110"/>
        <v>418970</v>
      </c>
      <c r="R169" s="36">
        <f t="shared" si="110"/>
        <v>418970</v>
      </c>
      <c r="S169" s="36">
        <f t="shared" si="110"/>
        <v>418970</v>
      </c>
      <c r="T169" s="36">
        <f t="shared" si="110"/>
        <v>418970</v>
      </c>
      <c r="U169" s="36">
        <f t="shared" si="110"/>
        <v>418970</v>
      </c>
      <c r="V169" s="36">
        <f t="shared" si="110"/>
        <v>418970</v>
      </c>
      <c r="W169" s="36">
        <f t="shared" si="110"/>
        <v>418970</v>
      </c>
      <c r="X169" s="36">
        <f t="shared" si="110"/>
        <v>418970</v>
      </c>
      <c r="Y169" s="36">
        <f t="shared" si="110"/>
        <v>418970</v>
      </c>
      <c r="Z169" s="36">
        <f t="shared" si="110"/>
        <v>418970</v>
      </c>
      <c r="AA169" s="36">
        <f t="shared" si="110"/>
        <v>418970</v>
      </c>
      <c r="AB169" s="36">
        <f t="shared" si="110"/>
        <v>418970</v>
      </c>
      <c r="AC169" s="36">
        <f t="shared" si="110"/>
        <v>418970</v>
      </c>
      <c r="AD169" s="36">
        <f t="shared" si="110"/>
        <v>418970</v>
      </c>
      <c r="AE169" s="36">
        <f t="shared" si="110"/>
        <v>418970</v>
      </c>
      <c r="AF169" s="36">
        <f t="shared" si="110"/>
        <v>418970</v>
      </c>
      <c r="AG169" s="36">
        <f t="shared" si="110"/>
        <v>418970</v>
      </c>
      <c r="AH169" s="36">
        <f t="shared" si="110"/>
        <v>418970</v>
      </c>
      <c r="AI169" s="36">
        <f t="shared" si="110"/>
        <v>418970</v>
      </c>
      <c r="AJ169" s="36">
        <f t="shared" si="110"/>
        <v>418970</v>
      </c>
      <c r="AK169" s="36">
        <f t="shared" si="110"/>
        <v>418970</v>
      </c>
      <c r="AL169" s="36">
        <f t="shared" si="110"/>
        <v>418970</v>
      </c>
      <c r="AM169" s="36">
        <f t="shared" si="110"/>
        <v>418970</v>
      </c>
      <c r="AN169" s="36">
        <f t="shared" si="110"/>
        <v>418970</v>
      </c>
      <c r="AO169" s="36">
        <f t="shared" si="110"/>
        <v>418970</v>
      </c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</row>
    <row r="170" ht="9.75" customHeight="1">
      <c r="A170" s="1"/>
      <c r="B170" s="24" t="s">
        <v>139</v>
      </c>
      <c r="C170" s="110" t="s">
        <v>59</v>
      </c>
      <c r="D170" s="26"/>
      <c r="E170" s="35"/>
      <c r="F170" s="36">
        <f t="shared" ref="F170:AO170" si="111">F161+F162+F164+F165+F167+F166</f>
        <v>702843</v>
      </c>
      <c r="G170" s="36">
        <f t="shared" si="111"/>
        <v>317431</v>
      </c>
      <c r="H170" s="36">
        <f t="shared" si="111"/>
        <v>367019</v>
      </c>
      <c r="I170" s="36">
        <f t="shared" si="111"/>
        <v>417752</v>
      </c>
      <c r="J170" s="36">
        <f t="shared" si="111"/>
        <v>417752</v>
      </c>
      <c r="K170" s="36">
        <f t="shared" si="111"/>
        <v>417752</v>
      </c>
      <c r="L170" s="36">
        <f t="shared" si="111"/>
        <v>417752</v>
      </c>
      <c r="M170" s="36">
        <f t="shared" si="111"/>
        <v>417752</v>
      </c>
      <c r="N170" s="36">
        <f t="shared" si="111"/>
        <v>417752</v>
      </c>
      <c r="O170" s="36">
        <f t="shared" si="111"/>
        <v>417752</v>
      </c>
      <c r="P170" s="36">
        <f t="shared" si="111"/>
        <v>417752</v>
      </c>
      <c r="Q170" s="36">
        <f t="shared" si="111"/>
        <v>417752</v>
      </c>
      <c r="R170" s="36">
        <f t="shared" si="111"/>
        <v>417752</v>
      </c>
      <c r="S170" s="36">
        <f t="shared" si="111"/>
        <v>417752</v>
      </c>
      <c r="T170" s="36">
        <f t="shared" si="111"/>
        <v>417752</v>
      </c>
      <c r="U170" s="36">
        <f t="shared" si="111"/>
        <v>417752</v>
      </c>
      <c r="V170" s="36">
        <f t="shared" si="111"/>
        <v>417752</v>
      </c>
      <c r="W170" s="36">
        <f t="shared" si="111"/>
        <v>417752</v>
      </c>
      <c r="X170" s="36">
        <f t="shared" si="111"/>
        <v>417752</v>
      </c>
      <c r="Y170" s="36">
        <f t="shared" si="111"/>
        <v>417752</v>
      </c>
      <c r="Z170" s="36">
        <f t="shared" si="111"/>
        <v>417752</v>
      </c>
      <c r="AA170" s="36">
        <f t="shared" si="111"/>
        <v>417752</v>
      </c>
      <c r="AB170" s="36">
        <f t="shared" si="111"/>
        <v>417752</v>
      </c>
      <c r="AC170" s="36">
        <f t="shared" si="111"/>
        <v>417752</v>
      </c>
      <c r="AD170" s="36">
        <f t="shared" si="111"/>
        <v>417752</v>
      </c>
      <c r="AE170" s="36">
        <f t="shared" si="111"/>
        <v>417752</v>
      </c>
      <c r="AF170" s="36">
        <f t="shared" si="111"/>
        <v>417752</v>
      </c>
      <c r="AG170" s="36">
        <f t="shared" si="111"/>
        <v>417752</v>
      </c>
      <c r="AH170" s="36">
        <f t="shared" si="111"/>
        <v>417752</v>
      </c>
      <c r="AI170" s="36">
        <f t="shared" si="111"/>
        <v>417752</v>
      </c>
      <c r="AJ170" s="36">
        <f t="shared" si="111"/>
        <v>417752</v>
      </c>
      <c r="AK170" s="36">
        <f t="shared" si="111"/>
        <v>417752</v>
      </c>
      <c r="AL170" s="36">
        <f t="shared" si="111"/>
        <v>417752</v>
      </c>
      <c r="AM170" s="36">
        <f t="shared" si="111"/>
        <v>417752</v>
      </c>
      <c r="AN170" s="36">
        <f t="shared" si="111"/>
        <v>417752</v>
      </c>
      <c r="AO170" s="36">
        <f t="shared" si="111"/>
        <v>417752</v>
      </c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</row>
    <row r="171" ht="9.75" customHeight="1">
      <c r="A171" s="1"/>
      <c r="B171" s="121"/>
      <c r="C171" s="25"/>
      <c r="D171" s="26"/>
      <c r="E171" s="35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</row>
    <row r="172" ht="9.75" customHeight="1">
      <c r="A172" s="1"/>
      <c r="B172" s="24" t="s">
        <v>140</v>
      </c>
      <c r="C172" s="25" t="s">
        <v>59</v>
      </c>
      <c r="D172" s="26"/>
      <c r="E172" s="35"/>
      <c r="F172" s="36">
        <f t="shared" ref="F172:AO172" si="112">F22</f>
        <v>151200</v>
      </c>
      <c r="G172" s="36">
        <f t="shared" si="112"/>
        <v>352800</v>
      </c>
      <c r="H172" s="36">
        <f t="shared" si="112"/>
        <v>554400</v>
      </c>
      <c r="I172" s="36">
        <f t="shared" si="112"/>
        <v>720000</v>
      </c>
      <c r="J172" s="36">
        <f t="shared" si="112"/>
        <v>720000</v>
      </c>
      <c r="K172" s="36">
        <f t="shared" si="112"/>
        <v>720000</v>
      </c>
      <c r="L172" s="36">
        <f t="shared" si="112"/>
        <v>720000</v>
      </c>
      <c r="M172" s="36">
        <f t="shared" si="112"/>
        <v>720000</v>
      </c>
      <c r="N172" s="36">
        <f t="shared" si="112"/>
        <v>720000</v>
      </c>
      <c r="O172" s="36">
        <f t="shared" si="112"/>
        <v>720000</v>
      </c>
      <c r="P172" s="36">
        <f t="shared" si="112"/>
        <v>720000</v>
      </c>
      <c r="Q172" s="36">
        <f t="shared" si="112"/>
        <v>720000</v>
      </c>
      <c r="R172" s="36">
        <f t="shared" si="112"/>
        <v>720000</v>
      </c>
      <c r="S172" s="36">
        <f t="shared" si="112"/>
        <v>720000</v>
      </c>
      <c r="T172" s="36">
        <f t="shared" si="112"/>
        <v>720000</v>
      </c>
      <c r="U172" s="36">
        <f t="shared" si="112"/>
        <v>720000</v>
      </c>
      <c r="V172" s="36">
        <f t="shared" si="112"/>
        <v>720000</v>
      </c>
      <c r="W172" s="36">
        <f t="shared" si="112"/>
        <v>720000</v>
      </c>
      <c r="X172" s="36">
        <f t="shared" si="112"/>
        <v>720000</v>
      </c>
      <c r="Y172" s="36">
        <f t="shared" si="112"/>
        <v>720000</v>
      </c>
      <c r="Z172" s="36">
        <f t="shared" si="112"/>
        <v>720000</v>
      </c>
      <c r="AA172" s="36">
        <f t="shared" si="112"/>
        <v>720000</v>
      </c>
      <c r="AB172" s="36">
        <f t="shared" si="112"/>
        <v>720000</v>
      </c>
      <c r="AC172" s="36">
        <f t="shared" si="112"/>
        <v>720000</v>
      </c>
      <c r="AD172" s="36">
        <f t="shared" si="112"/>
        <v>720000</v>
      </c>
      <c r="AE172" s="36">
        <f t="shared" si="112"/>
        <v>720000</v>
      </c>
      <c r="AF172" s="36">
        <f t="shared" si="112"/>
        <v>720000</v>
      </c>
      <c r="AG172" s="36">
        <f t="shared" si="112"/>
        <v>720000</v>
      </c>
      <c r="AH172" s="36">
        <f t="shared" si="112"/>
        <v>720000</v>
      </c>
      <c r="AI172" s="36">
        <f t="shared" si="112"/>
        <v>720000</v>
      </c>
      <c r="AJ172" s="36">
        <f t="shared" si="112"/>
        <v>720000</v>
      </c>
      <c r="AK172" s="36">
        <f t="shared" si="112"/>
        <v>720000</v>
      </c>
      <c r="AL172" s="36">
        <f t="shared" si="112"/>
        <v>720000</v>
      </c>
      <c r="AM172" s="36">
        <f t="shared" si="112"/>
        <v>720000</v>
      </c>
      <c r="AN172" s="36">
        <f t="shared" si="112"/>
        <v>720000</v>
      </c>
      <c r="AO172" s="36">
        <f t="shared" si="112"/>
        <v>720000</v>
      </c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</row>
    <row r="173" ht="9.75" customHeight="1">
      <c r="A173" s="1"/>
      <c r="B173" s="59" t="s">
        <v>141</v>
      </c>
      <c r="C173" s="25" t="s">
        <v>59</v>
      </c>
      <c r="D173" s="26"/>
      <c r="E173" s="35"/>
      <c r="F173" s="36">
        <f t="shared" ref="F173:AO173" si="113">F169</f>
        <v>703756.5</v>
      </c>
      <c r="G173" s="36">
        <f t="shared" si="113"/>
        <v>318344.5</v>
      </c>
      <c r="H173" s="36">
        <f t="shared" si="113"/>
        <v>367932.5</v>
      </c>
      <c r="I173" s="36">
        <f t="shared" si="113"/>
        <v>418970</v>
      </c>
      <c r="J173" s="36">
        <f t="shared" si="113"/>
        <v>418970</v>
      </c>
      <c r="K173" s="36">
        <f t="shared" si="113"/>
        <v>418970</v>
      </c>
      <c r="L173" s="36">
        <f t="shared" si="113"/>
        <v>418970</v>
      </c>
      <c r="M173" s="36">
        <f t="shared" si="113"/>
        <v>418970</v>
      </c>
      <c r="N173" s="36">
        <f t="shared" si="113"/>
        <v>418970</v>
      </c>
      <c r="O173" s="36">
        <f t="shared" si="113"/>
        <v>418970</v>
      </c>
      <c r="P173" s="36">
        <f t="shared" si="113"/>
        <v>418970</v>
      </c>
      <c r="Q173" s="36">
        <f t="shared" si="113"/>
        <v>418970</v>
      </c>
      <c r="R173" s="36">
        <f t="shared" si="113"/>
        <v>418970</v>
      </c>
      <c r="S173" s="36">
        <f t="shared" si="113"/>
        <v>418970</v>
      </c>
      <c r="T173" s="36">
        <f t="shared" si="113"/>
        <v>418970</v>
      </c>
      <c r="U173" s="36">
        <f t="shared" si="113"/>
        <v>418970</v>
      </c>
      <c r="V173" s="36">
        <f t="shared" si="113"/>
        <v>418970</v>
      </c>
      <c r="W173" s="36">
        <f t="shared" si="113"/>
        <v>418970</v>
      </c>
      <c r="X173" s="36">
        <f t="shared" si="113"/>
        <v>418970</v>
      </c>
      <c r="Y173" s="36">
        <f t="shared" si="113"/>
        <v>418970</v>
      </c>
      <c r="Z173" s="36">
        <f t="shared" si="113"/>
        <v>418970</v>
      </c>
      <c r="AA173" s="36">
        <f t="shared" si="113"/>
        <v>418970</v>
      </c>
      <c r="AB173" s="36">
        <f t="shared" si="113"/>
        <v>418970</v>
      </c>
      <c r="AC173" s="36">
        <f t="shared" si="113"/>
        <v>418970</v>
      </c>
      <c r="AD173" s="36">
        <f t="shared" si="113"/>
        <v>418970</v>
      </c>
      <c r="AE173" s="36">
        <f t="shared" si="113"/>
        <v>418970</v>
      </c>
      <c r="AF173" s="36">
        <f t="shared" si="113"/>
        <v>418970</v>
      </c>
      <c r="AG173" s="36">
        <f t="shared" si="113"/>
        <v>418970</v>
      </c>
      <c r="AH173" s="36">
        <f t="shared" si="113"/>
        <v>418970</v>
      </c>
      <c r="AI173" s="36">
        <f t="shared" si="113"/>
        <v>418970</v>
      </c>
      <c r="AJ173" s="36">
        <f t="shared" si="113"/>
        <v>418970</v>
      </c>
      <c r="AK173" s="36">
        <f t="shared" si="113"/>
        <v>418970</v>
      </c>
      <c r="AL173" s="36">
        <f t="shared" si="113"/>
        <v>418970</v>
      </c>
      <c r="AM173" s="36">
        <f t="shared" si="113"/>
        <v>418970</v>
      </c>
      <c r="AN173" s="36">
        <f t="shared" si="113"/>
        <v>418970</v>
      </c>
      <c r="AO173" s="36">
        <f t="shared" si="113"/>
        <v>418970</v>
      </c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</row>
    <row r="174" ht="9.75" customHeight="1">
      <c r="A174" s="1"/>
      <c r="B174" s="59" t="s">
        <v>142</v>
      </c>
      <c r="C174" s="25"/>
      <c r="D174" s="26"/>
      <c r="E174" s="35"/>
      <c r="F174" s="36">
        <f t="shared" ref="F174:AO174" si="114">F170</f>
        <v>702843</v>
      </c>
      <c r="G174" s="36">
        <f t="shared" si="114"/>
        <v>317431</v>
      </c>
      <c r="H174" s="36">
        <f t="shared" si="114"/>
        <v>367019</v>
      </c>
      <c r="I174" s="36">
        <f t="shared" si="114"/>
        <v>417752</v>
      </c>
      <c r="J174" s="36">
        <f t="shared" si="114"/>
        <v>417752</v>
      </c>
      <c r="K174" s="36">
        <f t="shared" si="114"/>
        <v>417752</v>
      </c>
      <c r="L174" s="36">
        <f t="shared" si="114"/>
        <v>417752</v>
      </c>
      <c r="M174" s="36">
        <f t="shared" si="114"/>
        <v>417752</v>
      </c>
      <c r="N174" s="36">
        <f t="shared" si="114"/>
        <v>417752</v>
      </c>
      <c r="O174" s="36">
        <f t="shared" si="114"/>
        <v>417752</v>
      </c>
      <c r="P174" s="36">
        <f t="shared" si="114"/>
        <v>417752</v>
      </c>
      <c r="Q174" s="36">
        <f t="shared" si="114"/>
        <v>417752</v>
      </c>
      <c r="R174" s="36">
        <f t="shared" si="114"/>
        <v>417752</v>
      </c>
      <c r="S174" s="36">
        <f t="shared" si="114"/>
        <v>417752</v>
      </c>
      <c r="T174" s="36">
        <f t="shared" si="114"/>
        <v>417752</v>
      </c>
      <c r="U174" s="36">
        <f t="shared" si="114"/>
        <v>417752</v>
      </c>
      <c r="V174" s="36">
        <f t="shared" si="114"/>
        <v>417752</v>
      </c>
      <c r="W174" s="36">
        <f t="shared" si="114"/>
        <v>417752</v>
      </c>
      <c r="X174" s="36">
        <f t="shared" si="114"/>
        <v>417752</v>
      </c>
      <c r="Y174" s="36">
        <f t="shared" si="114"/>
        <v>417752</v>
      </c>
      <c r="Z174" s="36">
        <f t="shared" si="114"/>
        <v>417752</v>
      </c>
      <c r="AA174" s="36">
        <f t="shared" si="114"/>
        <v>417752</v>
      </c>
      <c r="AB174" s="36">
        <f t="shared" si="114"/>
        <v>417752</v>
      </c>
      <c r="AC174" s="36">
        <f t="shared" si="114"/>
        <v>417752</v>
      </c>
      <c r="AD174" s="36">
        <f t="shared" si="114"/>
        <v>417752</v>
      </c>
      <c r="AE174" s="36">
        <f t="shared" si="114"/>
        <v>417752</v>
      </c>
      <c r="AF174" s="36">
        <f t="shared" si="114"/>
        <v>417752</v>
      </c>
      <c r="AG174" s="36">
        <f t="shared" si="114"/>
        <v>417752</v>
      </c>
      <c r="AH174" s="36">
        <f t="shared" si="114"/>
        <v>417752</v>
      </c>
      <c r="AI174" s="36">
        <f t="shared" si="114"/>
        <v>417752</v>
      </c>
      <c r="AJ174" s="36">
        <f t="shared" si="114"/>
        <v>417752</v>
      </c>
      <c r="AK174" s="36">
        <f t="shared" si="114"/>
        <v>417752</v>
      </c>
      <c r="AL174" s="36">
        <f t="shared" si="114"/>
        <v>417752</v>
      </c>
      <c r="AM174" s="36">
        <f t="shared" si="114"/>
        <v>417752</v>
      </c>
      <c r="AN174" s="36">
        <f t="shared" si="114"/>
        <v>417752</v>
      </c>
      <c r="AO174" s="36">
        <f t="shared" si="114"/>
        <v>417752</v>
      </c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</row>
    <row r="175" ht="9.75" customHeight="1">
      <c r="A175" s="123"/>
      <c r="B175" s="124" t="s">
        <v>143</v>
      </c>
      <c r="C175" s="125" t="s">
        <v>59</v>
      </c>
      <c r="D175" s="126"/>
      <c r="E175" s="127"/>
      <c r="F175" s="128">
        <f t="shared" ref="F175:AO175" si="115">F172-F173</f>
        <v>-552556.5</v>
      </c>
      <c r="G175" s="128">
        <f t="shared" si="115"/>
        <v>34455.5</v>
      </c>
      <c r="H175" s="128">
        <f t="shared" si="115"/>
        <v>186467.5</v>
      </c>
      <c r="I175" s="128">
        <f t="shared" si="115"/>
        <v>301030</v>
      </c>
      <c r="J175" s="128">
        <f t="shared" si="115"/>
        <v>301030</v>
      </c>
      <c r="K175" s="128">
        <f t="shared" si="115"/>
        <v>301030</v>
      </c>
      <c r="L175" s="128">
        <f t="shared" si="115"/>
        <v>301030</v>
      </c>
      <c r="M175" s="128">
        <f t="shared" si="115"/>
        <v>301030</v>
      </c>
      <c r="N175" s="128">
        <f t="shared" si="115"/>
        <v>301030</v>
      </c>
      <c r="O175" s="128">
        <f t="shared" si="115"/>
        <v>301030</v>
      </c>
      <c r="P175" s="128">
        <f t="shared" si="115"/>
        <v>301030</v>
      </c>
      <c r="Q175" s="128">
        <f t="shared" si="115"/>
        <v>301030</v>
      </c>
      <c r="R175" s="128">
        <f t="shared" si="115"/>
        <v>301030</v>
      </c>
      <c r="S175" s="128">
        <f t="shared" si="115"/>
        <v>301030</v>
      </c>
      <c r="T175" s="128">
        <f t="shared" si="115"/>
        <v>301030</v>
      </c>
      <c r="U175" s="128">
        <f t="shared" si="115"/>
        <v>301030</v>
      </c>
      <c r="V175" s="128">
        <f t="shared" si="115"/>
        <v>301030</v>
      </c>
      <c r="W175" s="128">
        <f t="shared" si="115"/>
        <v>301030</v>
      </c>
      <c r="X175" s="128">
        <f t="shared" si="115"/>
        <v>301030</v>
      </c>
      <c r="Y175" s="128">
        <f t="shared" si="115"/>
        <v>301030</v>
      </c>
      <c r="Z175" s="128">
        <f t="shared" si="115"/>
        <v>301030</v>
      </c>
      <c r="AA175" s="128">
        <f t="shared" si="115"/>
        <v>301030</v>
      </c>
      <c r="AB175" s="128">
        <f t="shared" si="115"/>
        <v>301030</v>
      </c>
      <c r="AC175" s="128">
        <f t="shared" si="115"/>
        <v>301030</v>
      </c>
      <c r="AD175" s="128">
        <f t="shared" si="115"/>
        <v>301030</v>
      </c>
      <c r="AE175" s="128">
        <f t="shared" si="115"/>
        <v>301030</v>
      </c>
      <c r="AF175" s="128">
        <f t="shared" si="115"/>
        <v>301030</v>
      </c>
      <c r="AG175" s="128">
        <f t="shared" si="115"/>
        <v>301030</v>
      </c>
      <c r="AH175" s="128">
        <f t="shared" si="115"/>
        <v>301030</v>
      </c>
      <c r="AI175" s="128">
        <f t="shared" si="115"/>
        <v>301030</v>
      </c>
      <c r="AJ175" s="128">
        <f t="shared" si="115"/>
        <v>301030</v>
      </c>
      <c r="AK175" s="128">
        <f t="shared" si="115"/>
        <v>301030</v>
      </c>
      <c r="AL175" s="128">
        <f t="shared" si="115"/>
        <v>301030</v>
      </c>
      <c r="AM175" s="128">
        <f t="shared" si="115"/>
        <v>301030</v>
      </c>
      <c r="AN175" s="128">
        <f t="shared" si="115"/>
        <v>301030</v>
      </c>
      <c r="AO175" s="128">
        <f t="shared" si="115"/>
        <v>301030</v>
      </c>
      <c r="AP175" s="129"/>
      <c r="AQ175" s="129"/>
      <c r="AR175" s="129"/>
      <c r="AS175" s="129"/>
      <c r="AT175" s="129"/>
      <c r="AU175" s="129"/>
      <c r="AV175" s="129"/>
      <c r="AW175" s="129"/>
      <c r="AX175" s="129"/>
      <c r="AY175" s="129"/>
    </row>
    <row r="176" ht="9.75" customHeight="1">
      <c r="A176" s="130"/>
      <c r="B176" s="131" t="s">
        <v>144</v>
      </c>
      <c r="C176" s="110" t="s">
        <v>59</v>
      </c>
      <c r="D176" s="111"/>
      <c r="E176" s="132"/>
      <c r="F176" s="11">
        <f t="shared" ref="F176:AO176" si="116">F172-F174</f>
        <v>-551643</v>
      </c>
      <c r="G176" s="11">
        <f t="shared" si="116"/>
        <v>35369</v>
      </c>
      <c r="H176" s="11">
        <f t="shared" si="116"/>
        <v>187381</v>
      </c>
      <c r="I176" s="11">
        <f t="shared" si="116"/>
        <v>302248</v>
      </c>
      <c r="J176" s="11">
        <f t="shared" si="116"/>
        <v>302248</v>
      </c>
      <c r="K176" s="11">
        <f t="shared" si="116"/>
        <v>302248</v>
      </c>
      <c r="L176" s="11">
        <f t="shared" si="116"/>
        <v>302248</v>
      </c>
      <c r="M176" s="11">
        <f t="shared" si="116"/>
        <v>302248</v>
      </c>
      <c r="N176" s="11">
        <f t="shared" si="116"/>
        <v>302248</v>
      </c>
      <c r="O176" s="11">
        <f t="shared" si="116"/>
        <v>302248</v>
      </c>
      <c r="P176" s="11">
        <f t="shared" si="116"/>
        <v>302248</v>
      </c>
      <c r="Q176" s="11">
        <f t="shared" si="116"/>
        <v>302248</v>
      </c>
      <c r="R176" s="11">
        <f t="shared" si="116"/>
        <v>302248</v>
      </c>
      <c r="S176" s="11">
        <f t="shared" si="116"/>
        <v>302248</v>
      </c>
      <c r="T176" s="11">
        <f t="shared" si="116"/>
        <v>302248</v>
      </c>
      <c r="U176" s="11">
        <f t="shared" si="116"/>
        <v>302248</v>
      </c>
      <c r="V176" s="11">
        <f t="shared" si="116"/>
        <v>302248</v>
      </c>
      <c r="W176" s="11">
        <f t="shared" si="116"/>
        <v>302248</v>
      </c>
      <c r="X176" s="11">
        <f t="shared" si="116"/>
        <v>302248</v>
      </c>
      <c r="Y176" s="11">
        <f t="shared" si="116"/>
        <v>302248</v>
      </c>
      <c r="Z176" s="11">
        <f t="shared" si="116"/>
        <v>302248</v>
      </c>
      <c r="AA176" s="11">
        <f t="shared" si="116"/>
        <v>302248</v>
      </c>
      <c r="AB176" s="11">
        <f t="shared" si="116"/>
        <v>302248</v>
      </c>
      <c r="AC176" s="11">
        <f t="shared" si="116"/>
        <v>302248</v>
      </c>
      <c r="AD176" s="11">
        <f t="shared" si="116"/>
        <v>302248</v>
      </c>
      <c r="AE176" s="11">
        <f t="shared" si="116"/>
        <v>302248</v>
      </c>
      <c r="AF176" s="11">
        <f t="shared" si="116"/>
        <v>302248</v>
      </c>
      <c r="AG176" s="11">
        <f t="shared" si="116"/>
        <v>302248</v>
      </c>
      <c r="AH176" s="11">
        <f t="shared" si="116"/>
        <v>302248</v>
      </c>
      <c r="AI176" s="11">
        <f t="shared" si="116"/>
        <v>302248</v>
      </c>
      <c r="AJ176" s="11">
        <f t="shared" si="116"/>
        <v>302248</v>
      </c>
      <c r="AK176" s="11">
        <f t="shared" si="116"/>
        <v>302248</v>
      </c>
      <c r="AL176" s="11">
        <f t="shared" si="116"/>
        <v>302248</v>
      </c>
      <c r="AM176" s="11">
        <f t="shared" si="116"/>
        <v>302248</v>
      </c>
      <c r="AN176" s="11">
        <f t="shared" si="116"/>
        <v>302248</v>
      </c>
      <c r="AO176" s="11">
        <f t="shared" si="116"/>
        <v>302248</v>
      </c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</row>
    <row r="177" ht="9.75" customHeight="1">
      <c r="A177" s="133"/>
      <c r="B177" s="134" t="s">
        <v>145</v>
      </c>
      <c r="C177" s="135" t="s">
        <v>59</v>
      </c>
      <c r="D177" s="136"/>
      <c r="E177" s="137"/>
      <c r="F177" s="138">
        <f t="shared" ref="F177:AO177" si="117">F176-F175</f>
        <v>913.5</v>
      </c>
      <c r="G177" s="138">
        <f t="shared" si="117"/>
        <v>913.5</v>
      </c>
      <c r="H177" s="138">
        <f t="shared" si="117"/>
        <v>913.5</v>
      </c>
      <c r="I177" s="138">
        <f t="shared" si="117"/>
        <v>1218</v>
      </c>
      <c r="J177" s="138">
        <f t="shared" si="117"/>
        <v>1218</v>
      </c>
      <c r="K177" s="138">
        <f t="shared" si="117"/>
        <v>1218</v>
      </c>
      <c r="L177" s="138">
        <f t="shared" si="117"/>
        <v>1218</v>
      </c>
      <c r="M177" s="138">
        <f t="shared" si="117"/>
        <v>1218</v>
      </c>
      <c r="N177" s="138">
        <f t="shared" si="117"/>
        <v>1218</v>
      </c>
      <c r="O177" s="138">
        <f t="shared" si="117"/>
        <v>1218</v>
      </c>
      <c r="P177" s="138">
        <f t="shared" si="117"/>
        <v>1218</v>
      </c>
      <c r="Q177" s="138">
        <f t="shared" si="117"/>
        <v>1218</v>
      </c>
      <c r="R177" s="138">
        <f t="shared" si="117"/>
        <v>1218</v>
      </c>
      <c r="S177" s="138">
        <f t="shared" si="117"/>
        <v>1218</v>
      </c>
      <c r="T177" s="138">
        <f t="shared" si="117"/>
        <v>1218</v>
      </c>
      <c r="U177" s="138">
        <f t="shared" si="117"/>
        <v>1218</v>
      </c>
      <c r="V177" s="138">
        <f t="shared" si="117"/>
        <v>1218</v>
      </c>
      <c r="W177" s="138">
        <f t="shared" si="117"/>
        <v>1218</v>
      </c>
      <c r="X177" s="138">
        <f t="shared" si="117"/>
        <v>1218</v>
      </c>
      <c r="Y177" s="138">
        <f t="shared" si="117"/>
        <v>1218</v>
      </c>
      <c r="Z177" s="138">
        <f t="shared" si="117"/>
        <v>1218</v>
      </c>
      <c r="AA177" s="138">
        <f t="shared" si="117"/>
        <v>1218</v>
      </c>
      <c r="AB177" s="138">
        <f t="shared" si="117"/>
        <v>1218</v>
      </c>
      <c r="AC177" s="138">
        <f t="shared" si="117"/>
        <v>1218</v>
      </c>
      <c r="AD177" s="138">
        <f t="shared" si="117"/>
        <v>1218</v>
      </c>
      <c r="AE177" s="138">
        <f t="shared" si="117"/>
        <v>1218</v>
      </c>
      <c r="AF177" s="138">
        <f t="shared" si="117"/>
        <v>1218</v>
      </c>
      <c r="AG177" s="138">
        <f t="shared" si="117"/>
        <v>1218</v>
      </c>
      <c r="AH177" s="138">
        <f t="shared" si="117"/>
        <v>1218</v>
      </c>
      <c r="AI177" s="138">
        <f t="shared" si="117"/>
        <v>1218</v>
      </c>
      <c r="AJ177" s="138">
        <f t="shared" si="117"/>
        <v>1218</v>
      </c>
      <c r="AK177" s="138">
        <f t="shared" si="117"/>
        <v>1218</v>
      </c>
      <c r="AL177" s="138">
        <f t="shared" si="117"/>
        <v>1218</v>
      </c>
      <c r="AM177" s="138">
        <f t="shared" si="117"/>
        <v>1218</v>
      </c>
      <c r="AN177" s="138">
        <f t="shared" si="117"/>
        <v>1218</v>
      </c>
      <c r="AO177" s="138">
        <f t="shared" si="117"/>
        <v>1218</v>
      </c>
      <c r="AP177" s="139"/>
      <c r="AQ177" s="139"/>
      <c r="AR177" s="139"/>
      <c r="AS177" s="139"/>
      <c r="AT177" s="139"/>
      <c r="AU177" s="139"/>
      <c r="AV177" s="139"/>
      <c r="AW177" s="139"/>
      <c r="AX177" s="139"/>
      <c r="AY177" s="139"/>
    </row>
    <row r="178" ht="9.75" customHeight="1">
      <c r="A178" s="130"/>
      <c r="B178" s="131"/>
      <c r="C178" s="110"/>
      <c r="D178" s="111"/>
      <c r="E178" s="132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</row>
    <row r="179" ht="9.75" customHeight="1">
      <c r="A179" s="130"/>
      <c r="B179" s="131" t="s">
        <v>146</v>
      </c>
      <c r="C179" s="110" t="s">
        <v>59</v>
      </c>
      <c r="D179" s="111"/>
      <c r="E179" s="132"/>
      <c r="F179" s="11">
        <f t="shared" ref="F179:F180" si="119">F175</f>
        <v>-552556.5</v>
      </c>
      <c r="G179" s="11">
        <f t="shared" ref="G179:AO179" si="118">F179+G175</f>
        <v>-518101</v>
      </c>
      <c r="H179" s="11">
        <f t="shared" si="118"/>
        <v>-331633.5</v>
      </c>
      <c r="I179" s="11">
        <f t="shared" si="118"/>
        <v>-30603.5</v>
      </c>
      <c r="J179" s="11">
        <f t="shared" si="118"/>
        <v>270426.5</v>
      </c>
      <c r="K179" s="11">
        <f t="shared" si="118"/>
        <v>571456.5</v>
      </c>
      <c r="L179" s="11">
        <f t="shared" si="118"/>
        <v>872486.5</v>
      </c>
      <c r="M179" s="11">
        <f t="shared" si="118"/>
        <v>1173516.5</v>
      </c>
      <c r="N179" s="11">
        <f t="shared" si="118"/>
        <v>1474546.5</v>
      </c>
      <c r="O179" s="11">
        <f t="shared" si="118"/>
        <v>1775576.5</v>
      </c>
      <c r="P179" s="11">
        <f t="shared" si="118"/>
        <v>2076606.5</v>
      </c>
      <c r="Q179" s="11">
        <f t="shared" si="118"/>
        <v>2377636.5</v>
      </c>
      <c r="R179" s="11">
        <f t="shared" si="118"/>
        <v>2678666.5</v>
      </c>
      <c r="S179" s="11">
        <f t="shared" si="118"/>
        <v>2979696.5</v>
      </c>
      <c r="T179" s="11">
        <f t="shared" si="118"/>
        <v>3280726.5</v>
      </c>
      <c r="U179" s="11">
        <f t="shared" si="118"/>
        <v>3581756.5</v>
      </c>
      <c r="V179" s="11">
        <f t="shared" si="118"/>
        <v>3882786.5</v>
      </c>
      <c r="W179" s="11">
        <f t="shared" si="118"/>
        <v>4183816.5</v>
      </c>
      <c r="X179" s="11">
        <f t="shared" si="118"/>
        <v>4484846.5</v>
      </c>
      <c r="Y179" s="11">
        <f t="shared" si="118"/>
        <v>4785876.5</v>
      </c>
      <c r="Z179" s="11">
        <f t="shared" si="118"/>
        <v>5086906.5</v>
      </c>
      <c r="AA179" s="11">
        <f t="shared" si="118"/>
        <v>5387936.5</v>
      </c>
      <c r="AB179" s="11">
        <f t="shared" si="118"/>
        <v>5688966.5</v>
      </c>
      <c r="AC179" s="11">
        <f t="shared" si="118"/>
        <v>5989996.5</v>
      </c>
      <c r="AD179" s="11">
        <f t="shared" si="118"/>
        <v>6291026.5</v>
      </c>
      <c r="AE179" s="11">
        <f t="shared" si="118"/>
        <v>6592056.5</v>
      </c>
      <c r="AF179" s="11">
        <f t="shared" si="118"/>
        <v>6893086.5</v>
      </c>
      <c r="AG179" s="11">
        <f t="shared" si="118"/>
        <v>7194116.5</v>
      </c>
      <c r="AH179" s="11">
        <f t="shared" si="118"/>
        <v>7495146.5</v>
      </c>
      <c r="AI179" s="11">
        <f t="shared" si="118"/>
        <v>7796176.5</v>
      </c>
      <c r="AJ179" s="11">
        <f t="shared" si="118"/>
        <v>8097206.5</v>
      </c>
      <c r="AK179" s="11">
        <f t="shared" si="118"/>
        <v>8398236.5</v>
      </c>
      <c r="AL179" s="11">
        <f t="shared" si="118"/>
        <v>8699266.5</v>
      </c>
      <c r="AM179" s="11">
        <f t="shared" si="118"/>
        <v>9000296.5</v>
      </c>
      <c r="AN179" s="11">
        <f t="shared" si="118"/>
        <v>9301326.5</v>
      </c>
      <c r="AO179" s="11">
        <f t="shared" si="118"/>
        <v>9602356.5</v>
      </c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</row>
    <row r="180" ht="9.75" customHeight="1">
      <c r="A180" s="130"/>
      <c r="B180" s="131" t="s">
        <v>147</v>
      </c>
      <c r="C180" s="110" t="s">
        <v>59</v>
      </c>
      <c r="D180" s="111"/>
      <c r="E180" s="132"/>
      <c r="F180" s="11">
        <f t="shared" si="119"/>
        <v>-551643</v>
      </c>
      <c r="G180" s="11">
        <f t="shared" ref="G180:AO180" si="120">F180+G176</f>
        <v>-516274</v>
      </c>
      <c r="H180" s="11">
        <f t="shared" si="120"/>
        <v>-328893</v>
      </c>
      <c r="I180" s="11">
        <f t="shared" si="120"/>
        <v>-26645</v>
      </c>
      <c r="J180" s="11">
        <f t="shared" si="120"/>
        <v>275603</v>
      </c>
      <c r="K180" s="11">
        <f t="shared" si="120"/>
        <v>577851</v>
      </c>
      <c r="L180" s="11">
        <f t="shared" si="120"/>
        <v>880099</v>
      </c>
      <c r="M180" s="11">
        <f t="shared" si="120"/>
        <v>1182347</v>
      </c>
      <c r="N180" s="11">
        <f t="shared" si="120"/>
        <v>1484595</v>
      </c>
      <c r="O180" s="11">
        <f t="shared" si="120"/>
        <v>1786843</v>
      </c>
      <c r="P180" s="11">
        <f t="shared" si="120"/>
        <v>2089091</v>
      </c>
      <c r="Q180" s="11">
        <f t="shared" si="120"/>
        <v>2391339</v>
      </c>
      <c r="R180" s="11">
        <f t="shared" si="120"/>
        <v>2693587</v>
      </c>
      <c r="S180" s="11">
        <f t="shared" si="120"/>
        <v>2995835</v>
      </c>
      <c r="T180" s="11">
        <f t="shared" si="120"/>
        <v>3298083</v>
      </c>
      <c r="U180" s="11">
        <f t="shared" si="120"/>
        <v>3600331</v>
      </c>
      <c r="V180" s="11">
        <f t="shared" si="120"/>
        <v>3902579</v>
      </c>
      <c r="W180" s="11">
        <f t="shared" si="120"/>
        <v>4204827</v>
      </c>
      <c r="X180" s="11">
        <f t="shared" si="120"/>
        <v>4507075</v>
      </c>
      <c r="Y180" s="11">
        <f t="shared" si="120"/>
        <v>4809323</v>
      </c>
      <c r="Z180" s="11">
        <f t="shared" si="120"/>
        <v>5111571</v>
      </c>
      <c r="AA180" s="11">
        <f t="shared" si="120"/>
        <v>5413819</v>
      </c>
      <c r="AB180" s="11">
        <f t="shared" si="120"/>
        <v>5716067</v>
      </c>
      <c r="AC180" s="11">
        <f t="shared" si="120"/>
        <v>6018315</v>
      </c>
      <c r="AD180" s="11">
        <f t="shared" si="120"/>
        <v>6320563</v>
      </c>
      <c r="AE180" s="11">
        <f t="shared" si="120"/>
        <v>6622811</v>
      </c>
      <c r="AF180" s="11">
        <f t="shared" si="120"/>
        <v>6925059</v>
      </c>
      <c r="AG180" s="11">
        <f t="shared" si="120"/>
        <v>7227307</v>
      </c>
      <c r="AH180" s="11">
        <f t="shared" si="120"/>
        <v>7529555</v>
      </c>
      <c r="AI180" s="11">
        <f t="shared" si="120"/>
        <v>7831803</v>
      </c>
      <c r="AJ180" s="11">
        <f t="shared" si="120"/>
        <v>8134051</v>
      </c>
      <c r="AK180" s="11">
        <f t="shared" si="120"/>
        <v>8436299</v>
      </c>
      <c r="AL180" s="11">
        <f t="shared" si="120"/>
        <v>8738547</v>
      </c>
      <c r="AM180" s="11">
        <f t="shared" si="120"/>
        <v>9040795</v>
      </c>
      <c r="AN180" s="11">
        <f t="shared" si="120"/>
        <v>9343043</v>
      </c>
      <c r="AO180" s="11">
        <f t="shared" si="120"/>
        <v>9645291</v>
      </c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</row>
    <row r="181" ht="9.75" customHeight="1">
      <c r="A181" s="1"/>
      <c r="B181" s="43" t="s">
        <v>148</v>
      </c>
      <c r="C181" s="3" t="s">
        <v>42</v>
      </c>
      <c r="D181" s="4"/>
      <c r="E181" s="3"/>
      <c r="F181" s="82">
        <f t="shared" ref="F181:AO181" si="121">(F172-F169+F161)/(F169-F161)</f>
        <v>-0.4374089557</v>
      </c>
      <c r="G181" s="82">
        <f t="shared" si="121"/>
        <v>0.1082333761</v>
      </c>
      <c r="H181" s="82">
        <f t="shared" si="121"/>
        <v>0.5067981219</v>
      </c>
      <c r="I181" s="82">
        <f t="shared" si="121"/>
        <v>0.7185001313</v>
      </c>
      <c r="J181" s="82">
        <f t="shared" si="121"/>
        <v>0.7185001313</v>
      </c>
      <c r="K181" s="82">
        <f t="shared" si="121"/>
        <v>0.7185001313</v>
      </c>
      <c r="L181" s="82">
        <f t="shared" si="121"/>
        <v>0.7185001313</v>
      </c>
      <c r="M181" s="82">
        <f t="shared" si="121"/>
        <v>0.7185001313</v>
      </c>
      <c r="N181" s="82">
        <f t="shared" si="121"/>
        <v>0.7185001313</v>
      </c>
      <c r="O181" s="82">
        <f t="shared" si="121"/>
        <v>0.7185001313</v>
      </c>
      <c r="P181" s="82">
        <f t="shared" si="121"/>
        <v>0.7185001313</v>
      </c>
      <c r="Q181" s="82">
        <f t="shared" si="121"/>
        <v>0.7185001313</v>
      </c>
      <c r="R181" s="82">
        <f t="shared" si="121"/>
        <v>0.7185001313</v>
      </c>
      <c r="S181" s="82">
        <f t="shared" si="121"/>
        <v>0.7185001313</v>
      </c>
      <c r="T181" s="82">
        <f t="shared" si="121"/>
        <v>0.7185001313</v>
      </c>
      <c r="U181" s="82">
        <f t="shared" si="121"/>
        <v>0.7185001313</v>
      </c>
      <c r="V181" s="82">
        <f t="shared" si="121"/>
        <v>0.7185001313</v>
      </c>
      <c r="W181" s="82">
        <f t="shared" si="121"/>
        <v>0.7185001313</v>
      </c>
      <c r="X181" s="82">
        <f t="shared" si="121"/>
        <v>0.7185001313</v>
      </c>
      <c r="Y181" s="82">
        <f t="shared" si="121"/>
        <v>0.7185001313</v>
      </c>
      <c r="Z181" s="82">
        <f t="shared" si="121"/>
        <v>0.7185001313</v>
      </c>
      <c r="AA181" s="82">
        <f t="shared" si="121"/>
        <v>0.7185001313</v>
      </c>
      <c r="AB181" s="82">
        <f t="shared" si="121"/>
        <v>0.7185001313</v>
      </c>
      <c r="AC181" s="82">
        <f t="shared" si="121"/>
        <v>0.7185001313</v>
      </c>
      <c r="AD181" s="82">
        <f t="shared" si="121"/>
        <v>0.7185001313</v>
      </c>
      <c r="AE181" s="82">
        <f t="shared" si="121"/>
        <v>0.7185001313</v>
      </c>
      <c r="AF181" s="82">
        <f t="shared" si="121"/>
        <v>0.7185001313</v>
      </c>
      <c r="AG181" s="82">
        <f t="shared" si="121"/>
        <v>0.7185001313</v>
      </c>
      <c r="AH181" s="82">
        <f t="shared" si="121"/>
        <v>0.7185001313</v>
      </c>
      <c r="AI181" s="82">
        <f t="shared" si="121"/>
        <v>0.7185001313</v>
      </c>
      <c r="AJ181" s="82">
        <f t="shared" si="121"/>
        <v>0.7185001313</v>
      </c>
      <c r="AK181" s="82">
        <f t="shared" si="121"/>
        <v>0.7185001313</v>
      </c>
      <c r="AL181" s="82">
        <f t="shared" si="121"/>
        <v>0.7185001313</v>
      </c>
      <c r="AM181" s="82">
        <f t="shared" si="121"/>
        <v>0.7185001313</v>
      </c>
      <c r="AN181" s="82">
        <f t="shared" si="121"/>
        <v>0.7185001313</v>
      </c>
      <c r="AO181" s="82">
        <f t="shared" si="121"/>
        <v>0.7185001313</v>
      </c>
      <c r="AP181" s="6"/>
      <c r="AQ181" s="6"/>
      <c r="AR181" s="6"/>
      <c r="AS181" s="6"/>
      <c r="AT181" s="6"/>
      <c r="AU181" s="6"/>
      <c r="AV181" s="6"/>
      <c r="AW181" s="6"/>
      <c r="AX181" s="6"/>
      <c r="AY181" s="6"/>
    </row>
    <row r="182" ht="9.75" customHeight="1">
      <c r="A182" s="140"/>
      <c r="B182" s="43" t="s">
        <v>149</v>
      </c>
      <c r="C182" s="141">
        <f>(COUNTIF($F$179:$AO$179,"&lt;0")+1)/4</f>
        <v>1.25</v>
      </c>
      <c r="D182" s="142" t="s">
        <v>150</v>
      </c>
      <c r="E182" s="143"/>
      <c r="F182" s="144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6"/>
      <c r="AQ182" s="6"/>
      <c r="AR182" s="6"/>
      <c r="AS182" s="6"/>
      <c r="AT182" s="6"/>
      <c r="AU182" s="6"/>
      <c r="AV182" s="6"/>
      <c r="AW182" s="6"/>
      <c r="AX182" s="6"/>
      <c r="AY182" s="6"/>
    </row>
    <row r="183" ht="9.75" customHeight="1">
      <c r="A183" s="140"/>
      <c r="B183" s="145"/>
      <c r="C183" s="146"/>
      <c r="D183" s="147"/>
      <c r="E183" s="146"/>
      <c r="F183" s="144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6"/>
      <c r="AQ183" s="6"/>
      <c r="AR183" s="6"/>
      <c r="AS183" s="6"/>
      <c r="AT183" s="6"/>
      <c r="AU183" s="6"/>
      <c r="AV183" s="6"/>
      <c r="AW183" s="6"/>
      <c r="AX183" s="6"/>
      <c r="AY183" s="6"/>
    </row>
    <row r="184" ht="9.75" customHeight="1">
      <c r="A184" s="140"/>
      <c r="B184" s="43" t="s">
        <v>151</v>
      </c>
      <c r="C184" s="148"/>
      <c r="D184" s="147"/>
      <c r="E184" s="148"/>
      <c r="F184" s="149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6"/>
      <c r="AQ184" s="6"/>
      <c r="AR184" s="6"/>
      <c r="AS184" s="6"/>
      <c r="AT184" s="6"/>
      <c r="AU184" s="6"/>
      <c r="AV184" s="6"/>
      <c r="AW184" s="6"/>
      <c r="AX184" s="6"/>
      <c r="AY184" s="6"/>
    </row>
    <row r="185" ht="9.75" customHeight="1">
      <c r="A185" s="140"/>
      <c r="B185" s="43"/>
      <c r="C185" s="150"/>
      <c r="D185" s="16"/>
      <c r="E185" s="150"/>
      <c r="F185" s="144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6"/>
      <c r="AQ185" s="6"/>
      <c r="AR185" s="6"/>
      <c r="AS185" s="6"/>
      <c r="AT185" s="6"/>
      <c r="AU185" s="6"/>
      <c r="AV185" s="6"/>
      <c r="AW185" s="6"/>
      <c r="AX185" s="6"/>
      <c r="AY185" s="6"/>
    </row>
    <row r="186" ht="9.75" customHeight="1">
      <c r="A186" s="140"/>
      <c r="B186" s="43" t="s">
        <v>152</v>
      </c>
      <c r="C186" s="151">
        <f>IRR(F175:AO175,0.3)</f>
        <v>0.3727703532</v>
      </c>
      <c r="D186" s="152"/>
      <c r="E186" s="151"/>
      <c r="F186" s="144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6"/>
      <c r="AQ186" s="6"/>
      <c r="AR186" s="6"/>
      <c r="AS186" s="6"/>
      <c r="AT186" s="6"/>
      <c r="AU186" s="6"/>
      <c r="AV186" s="6"/>
      <c r="AW186" s="6"/>
      <c r="AX186" s="6"/>
      <c r="AY186" s="6"/>
    </row>
    <row r="187" ht="9.75" customHeight="1">
      <c r="A187" s="140"/>
      <c r="B187" s="43" t="s">
        <v>153</v>
      </c>
      <c r="C187" s="151">
        <f>SUM(F172:Q172)/SUM(F173:Q173)</f>
        <v>1.460714098</v>
      </c>
      <c r="D187" s="152"/>
      <c r="E187" s="151"/>
      <c r="F187" s="144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6"/>
      <c r="AQ187" s="6"/>
      <c r="AR187" s="6"/>
      <c r="AS187" s="6"/>
      <c r="AT187" s="6"/>
      <c r="AU187" s="6"/>
      <c r="AV187" s="6"/>
      <c r="AW187" s="6"/>
      <c r="AX187" s="6"/>
      <c r="AY187" s="6"/>
    </row>
    <row r="188" ht="9.75" customHeight="1">
      <c r="A188" s="140"/>
      <c r="B188" s="43" t="s">
        <v>154</v>
      </c>
      <c r="C188" s="151">
        <f>SUM(F172:AO172)/SUM(F173:AO173)</f>
        <v>1.631067892</v>
      </c>
      <c r="D188" s="152"/>
      <c r="E188" s="151"/>
      <c r="F188" s="144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6"/>
      <c r="AQ188" s="6"/>
      <c r="AR188" s="6"/>
      <c r="AS188" s="6"/>
      <c r="AT188" s="6"/>
      <c r="AU188" s="6"/>
      <c r="AV188" s="6"/>
      <c r="AW188" s="6"/>
      <c r="AX188" s="6"/>
      <c r="AY188" s="6"/>
    </row>
    <row r="189" ht="9.75" customHeight="1">
      <c r="A189" s="1"/>
      <c r="B189" s="2"/>
      <c r="C189" s="3"/>
      <c r="D189" s="4"/>
      <c r="E189" s="3"/>
      <c r="F189" s="11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6"/>
      <c r="AQ189" s="6"/>
      <c r="AR189" s="6"/>
      <c r="AS189" s="6"/>
      <c r="AT189" s="6"/>
      <c r="AU189" s="6"/>
      <c r="AV189" s="6"/>
      <c r="AW189" s="6"/>
      <c r="AX189" s="6"/>
      <c r="AY189" s="6"/>
    </row>
    <row r="190" ht="9.75" customHeight="1">
      <c r="A190" s="1"/>
      <c r="B190" s="2"/>
      <c r="C190" s="3"/>
      <c r="D190" s="4"/>
      <c r="E190" s="3"/>
      <c r="F190" s="11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6"/>
      <c r="AQ190" s="6"/>
      <c r="AR190" s="6"/>
      <c r="AS190" s="6"/>
      <c r="AT190" s="6"/>
      <c r="AU190" s="6"/>
      <c r="AV190" s="6"/>
      <c r="AW190" s="6"/>
      <c r="AX190" s="6"/>
      <c r="AY190" s="6"/>
    </row>
    <row r="191" ht="9.75" customHeight="1">
      <c r="A191" s="1"/>
      <c r="B191" s="2"/>
      <c r="C191" s="3"/>
      <c r="D191" s="4"/>
      <c r="E191" s="3"/>
      <c r="F191" s="11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6"/>
      <c r="AQ191" s="6"/>
      <c r="AR191" s="6"/>
      <c r="AS191" s="6"/>
      <c r="AT191" s="6"/>
      <c r="AU191" s="6"/>
      <c r="AV191" s="6"/>
      <c r="AW191" s="6"/>
      <c r="AX191" s="6"/>
      <c r="AY191" s="6"/>
    </row>
    <row r="192" ht="9.75" customHeight="1">
      <c r="A192" s="1"/>
      <c r="B192" s="2"/>
      <c r="C192" s="3"/>
      <c r="D192" s="4"/>
      <c r="E192" s="3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6"/>
      <c r="AQ192" s="6"/>
      <c r="AR192" s="6"/>
      <c r="AS192" s="6"/>
      <c r="AT192" s="6"/>
      <c r="AU192" s="6"/>
      <c r="AV192" s="6"/>
      <c r="AW192" s="6"/>
      <c r="AX192" s="6"/>
      <c r="AY192" s="6"/>
    </row>
    <row r="193" ht="9.75" customHeight="1">
      <c r="A193" s="1"/>
      <c r="B193" s="2"/>
      <c r="C193" s="3"/>
      <c r="D193" s="4"/>
      <c r="E193" s="3"/>
      <c r="G193" s="11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6"/>
      <c r="AQ193" s="6"/>
      <c r="AR193" s="6"/>
      <c r="AS193" s="6"/>
      <c r="AT193" s="6"/>
      <c r="AU193" s="6"/>
      <c r="AV193" s="6"/>
      <c r="AW193" s="6"/>
      <c r="AX193" s="6"/>
      <c r="AY193" s="6"/>
    </row>
    <row r="194" ht="9.75" customHeight="1">
      <c r="A194" s="1"/>
      <c r="B194" s="2"/>
      <c r="C194" s="3"/>
      <c r="D194" s="4"/>
      <c r="E194" s="3"/>
      <c r="F194" s="5"/>
      <c r="G194" s="5" t="s">
        <v>0</v>
      </c>
      <c r="H194" s="5" t="s">
        <v>1</v>
      </c>
      <c r="I194" s="5" t="s">
        <v>2</v>
      </c>
      <c r="J194" s="5" t="s">
        <v>3</v>
      </c>
      <c r="K194" s="5" t="s">
        <v>4</v>
      </c>
      <c r="L194" s="5" t="s">
        <v>5</v>
      </c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6"/>
      <c r="AQ194" s="6"/>
      <c r="AR194" s="6"/>
      <c r="AS194" s="6"/>
      <c r="AT194" s="6"/>
      <c r="AU194" s="6"/>
      <c r="AV194" s="6"/>
      <c r="AW194" s="6"/>
      <c r="AX194" s="6"/>
      <c r="AY194" s="6"/>
    </row>
    <row r="195" ht="9.75" customHeight="1">
      <c r="A195" s="1"/>
      <c r="B195" s="2"/>
      <c r="C195" s="3"/>
      <c r="D195" s="4"/>
      <c r="E195" s="3"/>
      <c r="F195" s="5" t="s">
        <v>155</v>
      </c>
      <c r="G195" s="11">
        <v>151200.0</v>
      </c>
      <c r="H195" s="15">
        <v>352800.0</v>
      </c>
      <c r="I195" s="15">
        <v>554400.0</v>
      </c>
      <c r="J195" s="15">
        <v>720000.0</v>
      </c>
      <c r="K195" s="15">
        <v>720000.0</v>
      </c>
      <c r="L195" s="15">
        <v>720000.0</v>
      </c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6"/>
      <c r="AQ195" s="6"/>
      <c r="AR195" s="6"/>
      <c r="AS195" s="6"/>
      <c r="AT195" s="6"/>
      <c r="AU195" s="6"/>
      <c r="AV195" s="6"/>
      <c r="AW195" s="6"/>
      <c r="AX195" s="6"/>
      <c r="AY195" s="6"/>
    </row>
    <row r="196" ht="9.75" customHeight="1">
      <c r="A196" s="1"/>
      <c r="B196" s="2"/>
      <c r="C196" s="3"/>
      <c r="D196" s="4"/>
      <c r="E196" s="3"/>
      <c r="F196" s="5" t="s">
        <v>156</v>
      </c>
      <c r="G196" s="11">
        <v>703756.5</v>
      </c>
      <c r="H196" s="15">
        <v>318344.5</v>
      </c>
      <c r="I196" s="15">
        <v>367932.5</v>
      </c>
      <c r="J196" s="15">
        <v>418970.0</v>
      </c>
      <c r="K196" s="15">
        <v>418970.0</v>
      </c>
      <c r="L196" s="15">
        <v>418970.0</v>
      </c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6"/>
      <c r="AQ196" s="6"/>
      <c r="AR196" s="6"/>
      <c r="AS196" s="6"/>
      <c r="AT196" s="6"/>
      <c r="AU196" s="6"/>
      <c r="AV196" s="6"/>
      <c r="AW196" s="6"/>
      <c r="AX196" s="6"/>
      <c r="AY196" s="6"/>
    </row>
    <row r="197" ht="9.75" customHeight="1">
      <c r="A197" s="1"/>
      <c r="B197" s="2"/>
      <c r="C197" s="3"/>
      <c r="D197" s="4"/>
      <c r="E197" s="3"/>
      <c r="F197" s="5" t="s">
        <v>157</v>
      </c>
      <c r="G197" s="10">
        <v>435000.0</v>
      </c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6"/>
      <c r="AQ197" s="6"/>
      <c r="AR197" s="6"/>
      <c r="AS197" s="6"/>
      <c r="AT197" s="6"/>
      <c r="AU197" s="6"/>
      <c r="AV197" s="6"/>
      <c r="AW197" s="6"/>
      <c r="AX197" s="6"/>
      <c r="AY197" s="6"/>
    </row>
    <row r="198" ht="9.75" customHeight="1">
      <c r="A198" s="1"/>
      <c r="B198" s="2"/>
      <c r="C198" s="3"/>
      <c r="D198" s="4"/>
      <c r="E198" s="3"/>
      <c r="F198" s="5" t="s">
        <v>158</v>
      </c>
      <c r="G198" s="15">
        <f t="shared" ref="G198:L198" si="122">G195-G196</f>
        <v>-552556.5</v>
      </c>
      <c r="H198" s="15">
        <f t="shared" si="122"/>
        <v>34455.5</v>
      </c>
      <c r="I198" s="15">
        <f t="shared" si="122"/>
        <v>186467.5</v>
      </c>
      <c r="J198" s="15">
        <f t="shared" si="122"/>
        <v>301030</v>
      </c>
      <c r="K198" s="15">
        <f t="shared" si="122"/>
        <v>301030</v>
      </c>
      <c r="L198" s="15">
        <f t="shared" si="122"/>
        <v>301030</v>
      </c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6"/>
      <c r="AQ198" s="6"/>
      <c r="AR198" s="6"/>
      <c r="AS198" s="6"/>
      <c r="AT198" s="6"/>
      <c r="AU198" s="6"/>
      <c r="AV198" s="6"/>
      <c r="AW198" s="6"/>
      <c r="AX198" s="6"/>
      <c r="AY198" s="6"/>
    </row>
    <row r="199" ht="9.75" customHeight="1">
      <c r="A199" s="1"/>
      <c r="B199" s="2"/>
      <c r="C199" s="3"/>
      <c r="D199" s="4"/>
      <c r="E199" s="3"/>
      <c r="F199" s="5" t="s">
        <v>159</v>
      </c>
      <c r="G199" s="15">
        <f>G198</f>
        <v>-552556.5</v>
      </c>
      <c r="H199" s="15">
        <f t="shared" ref="H199:L199" si="123">G199+H198</f>
        <v>-518101</v>
      </c>
      <c r="I199" s="15">
        <f t="shared" si="123"/>
        <v>-331633.5</v>
      </c>
      <c r="J199" s="15">
        <f t="shared" si="123"/>
        <v>-30603.5</v>
      </c>
      <c r="K199" s="15">
        <f t="shared" si="123"/>
        <v>270426.5</v>
      </c>
      <c r="L199" s="15">
        <f t="shared" si="123"/>
        <v>571456.5</v>
      </c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6"/>
      <c r="AQ199" s="6"/>
      <c r="AR199" s="6"/>
      <c r="AS199" s="6"/>
      <c r="AT199" s="6"/>
      <c r="AU199" s="6"/>
      <c r="AV199" s="6"/>
      <c r="AW199" s="6"/>
      <c r="AX199" s="6"/>
      <c r="AY199" s="6"/>
    </row>
    <row r="200" ht="9.75" customHeight="1">
      <c r="A200" s="1"/>
      <c r="B200" s="2"/>
      <c r="C200" s="3"/>
      <c r="D200" s="4"/>
      <c r="E200" s="3"/>
      <c r="F200" s="11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6"/>
      <c r="AQ200" s="6"/>
      <c r="AR200" s="6"/>
      <c r="AS200" s="6"/>
      <c r="AT200" s="6"/>
      <c r="AU200" s="6"/>
      <c r="AV200" s="6"/>
      <c r="AW200" s="6"/>
      <c r="AX200" s="6"/>
      <c r="AY200" s="6"/>
    </row>
    <row r="201" ht="9.75" customHeight="1">
      <c r="A201" s="1"/>
      <c r="B201" s="2"/>
      <c r="C201" s="3"/>
      <c r="D201" s="4"/>
      <c r="E201" s="3"/>
      <c r="F201" s="11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6"/>
      <c r="AQ201" s="6"/>
      <c r="AR201" s="6"/>
      <c r="AS201" s="6"/>
      <c r="AT201" s="6"/>
      <c r="AU201" s="6"/>
      <c r="AV201" s="6"/>
      <c r="AW201" s="6"/>
      <c r="AX201" s="6"/>
      <c r="AY201" s="6"/>
    </row>
    <row r="202" ht="9.75" customHeight="1">
      <c r="A202" s="1"/>
      <c r="B202" s="2"/>
      <c r="C202" s="3"/>
      <c r="D202" s="4"/>
      <c r="E202" s="3"/>
      <c r="F202" s="11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6"/>
      <c r="AQ202" s="6"/>
      <c r="AR202" s="6"/>
      <c r="AS202" s="6"/>
      <c r="AT202" s="6"/>
      <c r="AU202" s="6"/>
      <c r="AV202" s="6"/>
      <c r="AW202" s="6"/>
      <c r="AX202" s="6"/>
      <c r="AY202" s="6"/>
    </row>
    <row r="203" ht="9.75" customHeight="1">
      <c r="A203" s="1"/>
      <c r="B203" s="2"/>
      <c r="C203" s="3"/>
      <c r="D203" s="4"/>
      <c r="E203" s="3"/>
      <c r="F203" s="11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6"/>
      <c r="AQ203" s="6"/>
      <c r="AR203" s="6"/>
      <c r="AS203" s="6"/>
      <c r="AT203" s="6"/>
      <c r="AU203" s="6"/>
      <c r="AV203" s="6"/>
      <c r="AW203" s="6"/>
      <c r="AX203" s="6"/>
      <c r="AY203" s="6"/>
    </row>
    <row r="204" ht="9.75" customHeight="1">
      <c r="A204" s="1"/>
      <c r="B204" s="2"/>
      <c r="C204" s="3"/>
      <c r="D204" s="4"/>
      <c r="E204" s="3"/>
      <c r="F204" s="11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6"/>
      <c r="AQ204" s="6"/>
      <c r="AR204" s="6"/>
      <c r="AS204" s="6"/>
      <c r="AT204" s="6"/>
      <c r="AU204" s="6"/>
      <c r="AV204" s="6"/>
      <c r="AW204" s="6"/>
      <c r="AX204" s="6"/>
      <c r="AY204" s="6"/>
    </row>
    <row r="205" ht="9.75" customHeight="1">
      <c r="A205" s="1"/>
      <c r="B205" s="2"/>
      <c r="C205" s="3"/>
      <c r="D205" s="4"/>
      <c r="E205" s="3"/>
      <c r="F205" s="11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6"/>
      <c r="AQ205" s="6"/>
      <c r="AR205" s="6"/>
      <c r="AS205" s="6"/>
      <c r="AT205" s="6"/>
      <c r="AU205" s="6"/>
      <c r="AV205" s="6"/>
      <c r="AW205" s="6"/>
      <c r="AX205" s="6"/>
      <c r="AY205" s="6"/>
    </row>
    <row r="206" ht="9.75" customHeight="1">
      <c r="A206" s="1"/>
      <c r="B206" s="2"/>
      <c r="C206" s="3"/>
      <c r="D206" s="4"/>
      <c r="E206" s="3"/>
      <c r="F206" s="11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6"/>
      <c r="AQ206" s="6"/>
      <c r="AR206" s="6"/>
      <c r="AS206" s="6"/>
      <c r="AT206" s="6"/>
      <c r="AU206" s="6"/>
      <c r="AV206" s="6"/>
      <c r="AW206" s="6"/>
      <c r="AX206" s="6"/>
      <c r="AY206" s="6"/>
    </row>
    <row r="207" ht="9.75" customHeight="1">
      <c r="A207" s="1"/>
      <c r="B207" s="2"/>
      <c r="C207" s="3"/>
      <c r="D207" s="4"/>
      <c r="E207" s="3"/>
      <c r="F207" s="11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6"/>
      <c r="AQ207" s="6"/>
      <c r="AR207" s="6"/>
      <c r="AS207" s="6"/>
      <c r="AT207" s="6"/>
      <c r="AU207" s="6"/>
      <c r="AV207" s="6"/>
      <c r="AW207" s="6"/>
      <c r="AX207" s="6"/>
      <c r="AY207" s="6"/>
    </row>
    <row r="208" ht="9.75" customHeight="1">
      <c r="A208" s="1"/>
      <c r="B208" s="2"/>
      <c r="C208" s="3"/>
      <c r="D208" s="4"/>
      <c r="E208" s="3"/>
      <c r="F208" s="11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6"/>
      <c r="AQ208" s="6"/>
      <c r="AR208" s="6"/>
      <c r="AS208" s="6"/>
      <c r="AT208" s="6"/>
      <c r="AU208" s="6"/>
      <c r="AV208" s="6"/>
      <c r="AW208" s="6"/>
      <c r="AX208" s="6"/>
      <c r="AY208" s="6"/>
    </row>
    <row r="209" ht="9.75" customHeight="1">
      <c r="A209" s="1"/>
      <c r="B209" s="2"/>
      <c r="C209" s="3"/>
      <c r="D209" s="4"/>
      <c r="E209" s="3"/>
      <c r="F209" s="11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6"/>
      <c r="AQ209" s="6"/>
      <c r="AR209" s="6"/>
      <c r="AS209" s="6"/>
      <c r="AT209" s="6"/>
      <c r="AU209" s="6"/>
      <c r="AV209" s="6"/>
      <c r="AW209" s="6"/>
      <c r="AX209" s="6"/>
      <c r="AY209" s="6"/>
    </row>
    <row r="210" ht="9.75" customHeight="1">
      <c r="A210" s="1"/>
      <c r="B210" s="2"/>
      <c r="C210" s="3"/>
      <c r="D210" s="4"/>
      <c r="E210" s="3"/>
      <c r="F210" s="11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6"/>
      <c r="AQ210" s="6"/>
      <c r="AR210" s="6"/>
      <c r="AS210" s="6"/>
      <c r="AT210" s="6"/>
      <c r="AU210" s="6"/>
      <c r="AV210" s="6"/>
      <c r="AW210" s="6"/>
      <c r="AX210" s="6"/>
      <c r="AY210" s="6"/>
    </row>
    <row r="211" ht="9.75" customHeight="1">
      <c r="A211" s="1"/>
      <c r="B211" s="2"/>
      <c r="C211" s="3"/>
      <c r="D211" s="4"/>
      <c r="E211" s="3"/>
      <c r="F211" s="11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6"/>
      <c r="AQ211" s="6"/>
      <c r="AR211" s="6"/>
      <c r="AS211" s="6"/>
      <c r="AT211" s="6"/>
      <c r="AU211" s="6"/>
      <c r="AV211" s="6"/>
      <c r="AW211" s="6"/>
      <c r="AX211" s="6"/>
      <c r="AY211" s="6"/>
    </row>
    <row r="212" ht="9.75" customHeight="1">
      <c r="A212" s="1"/>
      <c r="B212" s="2"/>
      <c r="C212" s="3"/>
      <c r="D212" s="4"/>
      <c r="E212" s="3"/>
      <c r="F212" s="11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6"/>
      <c r="AQ212" s="6"/>
      <c r="AR212" s="6"/>
      <c r="AS212" s="6"/>
      <c r="AT212" s="6"/>
      <c r="AU212" s="6"/>
      <c r="AV212" s="6"/>
      <c r="AW212" s="6"/>
      <c r="AX212" s="6"/>
      <c r="AY212" s="6"/>
    </row>
    <row r="213" ht="9.75" customHeight="1">
      <c r="A213" s="1"/>
      <c r="B213" s="2"/>
      <c r="C213" s="3"/>
      <c r="D213" s="4"/>
      <c r="E213" s="3"/>
      <c r="F213" s="11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6"/>
      <c r="AQ213" s="6"/>
      <c r="AR213" s="6"/>
      <c r="AS213" s="6"/>
      <c r="AT213" s="6"/>
      <c r="AU213" s="6"/>
      <c r="AV213" s="6"/>
      <c r="AW213" s="6"/>
      <c r="AX213" s="6"/>
      <c r="AY213" s="6"/>
    </row>
    <row r="214" ht="9.75" customHeight="1">
      <c r="A214" s="1"/>
      <c r="B214" s="2"/>
      <c r="C214" s="3"/>
      <c r="D214" s="4"/>
      <c r="E214" s="3"/>
      <c r="F214" s="11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6"/>
      <c r="AQ214" s="6"/>
      <c r="AR214" s="6"/>
      <c r="AS214" s="6"/>
      <c r="AT214" s="6"/>
      <c r="AU214" s="6"/>
      <c r="AV214" s="6"/>
      <c r="AW214" s="6"/>
      <c r="AX214" s="6"/>
      <c r="AY214" s="6"/>
    </row>
    <row r="215" ht="9.75" customHeight="1">
      <c r="A215" s="1"/>
      <c r="B215" s="2"/>
      <c r="C215" s="3"/>
      <c r="D215" s="4"/>
      <c r="E215" s="3"/>
      <c r="F215" s="11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6"/>
      <c r="AQ215" s="6"/>
      <c r="AR215" s="6"/>
      <c r="AS215" s="6"/>
      <c r="AT215" s="6"/>
      <c r="AU215" s="6"/>
      <c r="AV215" s="6"/>
      <c r="AW215" s="6"/>
      <c r="AX215" s="6"/>
      <c r="AY215" s="6"/>
    </row>
    <row r="216" ht="9.75" customHeight="1">
      <c r="A216" s="1"/>
      <c r="B216" s="2"/>
      <c r="C216" s="3"/>
      <c r="D216" s="4"/>
      <c r="E216" s="3"/>
      <c r="F216" s="11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6"/>
      <c r="AQ216" s="6"/>
      <c r="AR216" s="6"/>
      <c r="AS216" s="6"/>
      <c r="AT216" s="6"/>
      <c r="AU216" s="6"/>
      <c r="AV216" s="6"/>
      <c r="AW216" s="6"/>
      <c r="AX216" s="6"/>
      <c r="AY216" s="6"/>
    </row>
    <row r="217" ht="9.75" customHeight="1">
      <c r="A217" s="1"/>
      <c r="B217" s="2"/>
      <c r="C217" s="3"/>
      <c r="D217" s="4"/>
      <c r="E217" s="3"/>
      <c r="F217" s="11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6"/>
      <c r="AQ217" s="6"/>
      <c r="AR217" s="6"/>
      <c r="AS217" s="6"/>
      <c r="AT217" s="6"/>
      <c r="AU217" s="6"/>
      <c r="AV217" s="6"/>
      <c r="AW217" s="6"/>
      <c r="AX217" s="6"/>
      <c r="AY217" s="6"/>
    </row>
    <row r="218" ht="9.75" customHeight="1">
      <c r="A218" s="1"/>
      <c r="B218" s="2"/>
      <c r="C218" s="3"/>
      <c r="D218" s="4"/>
      <c r="E218" s="3"/>
      <c r="F218" s="11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6"/>
      <c r="AQ218" s="6"/>
      <c r="AR218" s="6"/>
      <c r="AS218" s="6"/>
      <c r="AT218" s="6"/>
      <c r="AU218" s="6"/>
      <c r="AV218" s="6"/>
      <c r="AW218" s="6"/>
      <c r="AX218" s="6"/>
      <c r="AY218" s="6"/>
    </row>
    <row r="219" ht="9.75" customHeight="1">
      <c r="A219" s="1"/>
      <c r="B219" s="2"/>
      <c r="C219" s="3"/>
      <c r="D219" s="4"/>
      <c r="E219" s="3"/>
      <c r="F219" s="11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6"/>
      <c r="AQ219" s="6"/>
      <c r="AR219" s="6"/>
      <c r="AS219" s="6"/>
      <c r="AT219" s="6"/>
      <c r="AU219" s="6"/>
      <c r="AV219" s="6"/>
      <c r="AW219" s="6"/>
      <c r="AX219" s="6"/>
      <c r="AY219" s="6"/>
    </row>
    <row r="220" ht="9.75" customHeight="1">
      <c r="A220" s="1"/>
      <c r="B220" s="2"/>
      <c r="C220" s="3"/>
      <c r="D220" s="4"/>
      <c r="E220" s="3"/>
      <c r="F220" s="11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6"/>
      <c r="AQ220" s="6"/>
      <c r="AR220" s="6"/>
      <c r="AS220" s="6"/>
      <c r="AT220" s="6"/>
      <c r="AU220" s="6"/>
      <c r="AV220" s="6"/>
      <c r="AW220" s="6"/>
      <c r="AX220" s="6"/>
      <c r="AY220" s="6"/>
    </row>
    <row r="221" ht="9.75" customHeight="1">
      <c r="A221" s="1"/>
      <c r="B221" s="2"/>
      <c r="C221" s="3"/>
      <c r="D221" s="4"/>
      <c r="E221" s="3"/>
      <c r="F221" s="11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6"/>
      <c r="AQ221" s="6"/>
      <c r="AR221" s="6"/>
      <c r="AS221" s="6"/>
      <c r="AT221" s="6"/>
      <c r="AU221" s="6"/>
      <c r="AV221" s="6"/>
      <c r="AW221" s="6"/>
      <c r="AX221" s="6"/>
      <c r="AY221" s="6"/>
    </row>
    <row r="222" ht="9.75" customHeight="1">
      <c r="A222" s="1"/>
      <c r="B222" s="2"/>
      <c r="C222" s="3"/>
      <c r="D222" s="4"/>
      <c r="E222" s="3"/>
      <c r="F222" s="11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6"/>
      <c r="AQ222" s="6"/>
      <c r="AR222" s="6"/>
      <c r="AS222" s="6"/>
      <c r="AT222" s="6"/>
      <c r="AU222" s="6"/>
      <c r="AV222" s="6"/>
      <c r="AW222" s="6"/>
      <c r="AX222" s="6"/>
      <c r="AY222" s="6"/>
    </row>
    <row r="223" ht="9.75" customHeight="1">
      <c r="A223" s="1"/>
      <c r="B223" s="2"/>
      <c r="C223" s="3"/>
      <c r="D223" s="4"/>
      <c r="E223" s="3"/>
      <c r="F223" s="11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6"/>
      <c r="AQ223" s="6"/>
      <c r="AR223" s="6"/>
      <c r="AS223" s="6"/>
      <c r="AT223" s="6"/>
      <c r="AU223" s="6"/>
      <c r="AV223" s="6"/>
      <c r="AW223" s="6"/>
      <c r="AX223" s="6"/>
      <c r="AY223" s="6"/>
    </row>
    <row r="224" ht="9.75" customHeight="1">
      <c r="A224" s="1"/>
      <c r="B224" s="2"/>
      <c r="C224" s="3"/>
      <c r="D224" s="4"/>
      <c r="E224" s="3"/>
      <c r="F224" s="11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6"/>
      <c r="AQ224" s="6"/>
      <c r="AR224" s="6"/>
      <c r="AS224" s="6"/>
      <c r="AT224" s="6"/>
      <c r="AU224" s="6"/>
      <c r="AV224" s="6"/>
      <c r="AW224" s="6"/>
      <c r="AX224" s="6"/>
      <c r="AY224" s="6"/>
    </row>
    <row r="225" ht="9.75" customHeight="1">
      <c r="A225" s="1"/>
      <c r="B225" s="2"/>
      <c r="C225" s="3"/>
      <c r="D225" s="4"/>
      <c r="E225" s="3"/>
      <c r="F225" s="11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6"/>
      <c r="AQ225" s="6"/>
      <c r="AR225" s="6"/>
      <c r="AS225" s="6"/>
      <c r="AT225" s="6"/>
      <c r="AU225" s="6"/>
      <c r="AV225" s="6"/>
      <c r="AW225" s="6"/>
      <c r="AX225" s="6"/>
      <c r="AY225" s="6"/>
    </row>
    <row r="226" ht="9.75" customHeight="1">
      <c r="A226" s="1"/>
      <c r="B226" s="2"/>
      <c r="C226" s="3"/>
      <c r="D226" s="4"/>
      <c r="E226" s="3"/>
      <c r="F226" s="11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6"/>
      <c r="AQ226" s="6"/>
      <c r="AR226" s="6"/>
      <c r="AS226" s="6"/>
      <c r="AT226" s="6"/>
      <c r="AU226" s="6"/>
      <c r="AV226" s="6"/>
      <c r="AW226" s="6"/>
      <c r="AX226" s="6"/>
      <c r="AY226" s="6"/>
    </row>
    <row r="227" ht="9.75" customHeight="1">
      <c r="A227" s="1"/>
      <c r="B227" s="2"/>
      <c r="C227" s="3"/>
      <c r="D227" s="4"/>
      <c r="E227" s="3"/>
      <c r="F227" s="11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6"/>
      <c r="AQ227" s="6"/>
      <c r="AR227" s="6"/>
      <c r="AS227" s="6"/>
      <c r="AT227" s="6"/>
      <c r="AU227" s="6"/>
      <c r="AV227" s="6"/>
      <c r="AW227" s="6"/>
      <c r="AX227" s="6"/>
      <c r="AY227" s="6"/>
    </row>
    <row r="228" ht="9.75" customHeight="1">
      <c r="A228" s="1"/>
      <c r="B228" s="2"/>
      <c r="C228" s="3"/>
      <c r="D228" s="4"/>
      <c r="E228" s="3"/>
      <c r="F228" s="11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6"/>
      <c r="AQ228" s="6"/>
      <c r="AR228" s="6"/>
      <c r="AS228" s="6"/>
      <c r="AT228" s="6"/>
      <c r="AU228" s="6"/>
      <c r="AV228" s="6"/>
      <c r="AW228" s="6"/>
      <c r="AX228" s="6"/>
      <c r="AY228" s="6"/>
    </row>
    <row r="229" ht="9.75" customHeight="1">
      <c r="A229" s="1"/>
      <c r="B229" s="2"/>
      <c r="C229" s="3"/>
      <c r="D229" s="4"/>
      <c r="E229" s="3"/>
      <c r="F229" s="11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6"/>
      <c r="AQ229" s="6"/>
      <c r="AR229" s="6"/>
      <c r="AS229" s="6"/>
      <c r="AT229" s="6"/>
      <c r="AU229" s="6"/>
      <c r="AV229" s="6"/>
      <c r="AW229" s="6"/>
      <c r="AX229" s="6"/>
      <c r="AY229" s="6"/>
    </row>
    <row r="230" ht="9.75" customHeight="1">
      <c r="A230" s="1"/>
      <c r="B230" s="2"/>
      <c r="C230" s="3"/>
      <c r="D230" s="4"/>
      <c r="E230" s="3"/>
      <c r="F230" s="11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6"/>
      <c r="AQ230" s="6"/>
      <c r="AR230" s="6"/>
      <c r="AS230" s="6"/>
      <c r="AT230" s="6"/>
      <c r="AU230" s="6"/>
      <c r="AV230" s="6"/>
      <c r="AW230" s="6"/>
      <c r="AX230" s="6"/>
      <c r="AY230" s="6"/>
    </row>
    <row r="231" ht="9.75" customHeight="1">
      <c r="A231" s="1"/>
      <c r="B231" s="2"/>
      <c r="C231" s="3"/>
      <c r="D231" s="4"/>
      <c r="E231" s="3"/>
      <c r="F231" s="11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6"/>
      <c r="AQ231" s="6"/>
      <c r="AR231" s="6"/>
      <c r="AS231" s="6"/>
      <c r="AT231" s="6"/>
      <c r="AU231" s="6"/>
      <c r="AV231" s="6"/>
      <c r="AW231" s="6"/>
      <c r="AX231" s="6"/>
      <c r="AY231" s="6"/>
    </row>
    <row r="232" ht="9.75" customHeight="1">
      <c r="A232" s="1"/>
      <c r="B232" s="2"/>
      <c r="C232" s="3"/>
      <c r="D232" s="4"/>
      <c r="E232" s="3"/>
      <c r="F232" s="11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6"/>
      <c r="AQ232" s="6"/>
      <c r="AR232" s="6"/>
      <c r="AS232" s="6"/>
      <c r="AT232" s="6"/>
      <c r="AU232" s="6"/>
      <c r="AV232" s="6"/>
      <c r="AW232" s="6"/>
      <c r="AX232" s="6"/>
      <c r="AY232" s="6"/>
    </row>
    <row r="233" ht="9.75" customHeight="1">
      <c r="A233" s="1"/>
      <c r="B233" s="2"/>
      <c r="C233" s="3"/>
      <c r="D233" s="4"/>
      <c r="E233" s="3"/>
      <c r="F233" s="11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6"/>
      <c r="AQ233" s="6"/>
      <c r="AR233" s="6"/>
      <c r="AS233" s="6"/>
      <c r="AT233" s="6"/>
      <c r="AU233" s="6"/>
      <c r="AV233" s="6"/>
      <c r="AW233" s="6"/>
      <c r="AX233" s="6"/>
      <c r="AY233" s="6"/>
    </row>
    <row r="234" ht="9.75" customHeight="1">
      <c r="A234" s="1"/>
      <c r="B234" s="2"/>
      <c r="C234" s="3"/>
      <c r="D234" s="4"/>
      <c r="E234" s="3"/>
      <c r="F234" s="11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6"/>
      <c r="AQ234" s="6"/>
      <c r="AR234" s="6"/>
      <c r="AS234" s="6"/>
      <c r="AT234" s="6"/>
      <c r="AU234" s="6"/>
      <c r="AV234" s="6"/>
      <c r="AW234" s="6"/>
      <c r="AX234" s="6"/>
      <c r="AY234" s="6"/>
    </row>
    <row r="235" ht="9.75" customHeight="1">
      <c r="A235" s="1"/>
      <c r="B235" s="2"/>
      <c r="C235" s="3"/>
      <c r="D235" s="4"/>
      <c r="E235" s="3"/>
      <c r="F235" s="11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6"/>
      <c r="AQ235" s="6"/>
      <c r="AR235" s="6"/>
      <c r="AS235" s="6"/>
      <c r="AT235" s="6"/>
      <c r="AU235" s="6"/>
      <c r="AV235" s="6"/>
      <c r="AW235" s="6"/>
      <c r="AX235" s="6"/>
      <c r="AY235" s="6"/>
    </row>
    <row r="236" ht="9.75" customHeight="1">
      <c r="A236" s="1"/>
      <c r="B236" s="2"/>
      <c r="C236" s="3"/>
      <c r="D236" s="4"/>
      <c r="E236" s="3"/>
      <c r="F236" s="11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6"/>
      <c r="AQ236" s="6"/>
      <c r="AR236" s="6"/>
      <c r="AS236" s="6"/>
      <c r="AT236" s="6"/>
      <c r="AU236" s="6"/>
      <c r="AV236" s="6"/>
      <c r="AW236" s="6"/>
      <c r="AX236" s="6"/>
      <c r="AY236" s="6"/>
    </row>
    <row r="237" ht="9.75" customHeight="1">
      <c r="A237" s="1"/>
      <c r="B237" s="2"/>
      <c r="C237" s="3"/>
      <c r="D237" s="4"/>
      <c r="E237" s="3"/>
      <c r="F237" s="11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6"/>
      <c r="AQ237" s="6"/>
      <c r="AR237" s="6"/>
      <c r="AS237" s="6"/>
      <c r="AT237" s="6"/>
      <c r="AU237" s="6"/>
      <c r="AV237" s="6"/>
      <c r="AW237" s="6"/>
      <c r="AX237" s="6"/>
      <c r="AY237" s="6"/>
    </row>
    <row r="238" ht="9.75" customHeight="1">
      <c r="A238" s="1"/>
      <c r="B238" s="2"/>
      <c r="C238" s="3"/>
      <c r="D238" s="4"/>
      <c r="E238" s="3"/>
      <c r="F238" s="11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6"/>
      <c r="AQ238" s="6"/>
      <c r="AR238" s="6"/>
      <c r="AS238" s="6"/>
      <c r="AT238" s="6"/>
      <c r="AU238" s="6"/>
      <c r="AV238" s="6"/>
      <c r="AW238" s="6"/>
      <c r="AX238" s="6"/>
      <c r="AY238" s="6"/>
    </row>
    <row r="239" ht="9.75" customHeight="1">
      <c r="A239" s="1"/>
      <c r="B239" s="2"/>
      <c r="C239" s="3"/>
      <c r="D239" s="4"/>
      <c r="E239" s="3"/>
      <c r="F239" s="11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6"/>
      <c r="AQ239" s="6"/>
      <c r="AR239" s="6"/>
      <c r="AS239" s="6"/>
      <c r="AT239" s="6"/>
      <c r="AU239" s="6"/>
      <c r="AV239" s="6"/>
      <c r="AW239" s="6"/>
      <c r="AX239" s="6"/>
      <c r="AY239" s="6"/>
    </row>
    <row r="240" ht="9.75" customHeight="1">
      <c r="A240" s="1"/>
      <c r="B240" s="2"/>
      <c r="C240" s="3"/>
      <c r="D240" s="4"/>
      <c r="E240" s="3"/>
      <c r="F240" s="11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6"/>
      <c r="AQ240" s="6"/>
      <c r="AR240" s="6"/>
      <c r="AS240" s="6"/>
      <c r="AT240" s="6"/>
      <c r="AU240" s="6"/>
      <c r="AV240" s="6"/>
      <c r="AW240" s="6"/>
      <c r="AX240" s="6"/>
      <c r="AY240" s="6"/>
    </row>
    <row r="241" ht="9.75" customHeight="1">
      <c r="A241" s="1"/>
      <c r="B241" s="2"/>
      <c r="C241" s="3"/>
      <c r="D241" s="4"/>
      <c r="E241" s="3"/>
      <c r="F241" s="11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6"/>
      <c r="AQ241" s="6"/>
      <c r="AR241" s="6"/>
      <c r="AS241" s="6"/>
      <c r="AT241" s="6"/>
      <c r="AU241" s="6"/>
      <c r="AV241" s="6"/>
      <c r="AW241" s="6"/>
      <c r="AX241" s="6"/>
      <c r="AY241" s="6"/>
    </row>
    <row r="242" ht="9.75" customHeight="1">
      <c r="A242" s="1"/>
      <c r="B242" s="2"/>
      <c r="C242" s="3"/>
      <c r="D242" s="4"/>
      <c r="E242" s="3"/>
      <c r="F242" s="11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6"/>
      <c r="AQ242" s="6"/>
      <c r="AR242" s="6"/>
      <c r="AS242" s="6"/>
      <c r="AT242" s="6"/>
      <c r="AU242" s="6"/>
      <c r="AV242" s="6"/>
      <c r="AW242" s="6"/>
      <c r="AX242" s="6"/>
      <c r="AY242" s="6"/>
    </row>
    <row r="243" ht="9.75" customHeight="1">
      <c r="A243" s="1"/>
      <c r="B243" s="2"/>
      <c r="C243" s="3"/>
      <c r="D243" s="4"/>
      <c r="E243" s="3"/>
      <c r="F243" s="11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6"/>
      <c r="AQ243" s="6"/>
      <c r="AR243" s="6"/>
      <c r="AS243" s="6"/>
      <c r="AT243" s="6"/>
      <c r="AU243" s="6"/>
      <c r="AV243" s="6"/>
      <c r="AW243" s="6"/>
      <c r="AX243" s="6"/>
      <c r="AY243" s="6"/>
    </row>
    <row r="244" ht="9.75" customHeight="1">
      <c r="A244" s="1"/>
      <c r="B244" s="2"/>
      <c r="C244" s="3"/>
      <c r="D244" s="4"/>
      <c r="E244" s="3"/>
      <c r="F244" s="11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6"/>
      <c r="AQ244" s="6"/>
      <c r="AR244" s="6"/>
      <c r="AS244" s="6"/>
      <c r="AT244" s="6"/>
      <c r="AU244" s="6"/>
      <c r="AV244" s="6"/>
      <c r="AW244" s="6"/>
      <c r="AX244" s="6"/>
      <c r="AY244" s="6"/>
    </row>
    <row r="245" ht="9.75" customHeight="1">
      <c r="A245" s="1"/>
      <c r="B245" s="2"/>
      <c r="C245" s="3"/>
      <c r="D245" s="4"/>
      <c r="E245" s="3"/>
      <c r="F245" s="11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6"/>
      <c r="AQ245" s="6"/>
      <c r="AR245" s="6"/>
      <c r="AS245" s="6"/>
      <c r="AT245" s="6"/>
      <c r="AU245" s="6"/>
      <c r="AV245" s="6"/>
      <c r="AW245" s="6"/>
      <c r="AX245" s="6"/>
      <c r="AY245" s="6"/>
    </row>
    <row r="246" ht="9.75" customHeight="1">
      <c r="A246" s="1"/>
      <c r="B246" s="2"/>
      <c r="C246" s="3"/>
      <c r="D246" s="4"/>
      <c r="E246" s="3"/>
      <c r="F246" s="11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6"/>
      <c r="AQ246" s="6"/>
      <c r="AR246" s="6"/>
      <c r="AS246" s="6"/>
      <c r="AT246" s="6"/>
      <c r="AU246" s="6"/>
      <c r="AV246" s="6"/>
      <c r="AW246" s="6"/>
      <c r="AX246" s="6"/>
      <c r="AY246" s="6"/>
    </row>
    <row r="247" ht="9.75" customHeight="1">
      <c r="A247" s="1"/>
      <c r="B247" s="2"/>
      <c r="C247" s="3"/>
      <c r="D247" s="4"/>
      <c r="E247" s="3"/>
      <c r="F247" s="11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6"/>
      <c r="AQ247" s="6"/>
      <c r="AR247" s="6"/>
      <c r="AS247" s="6"/>
      <c r="AT247" s="6"/>
      <c r="AU247" s="6"/>
      <c r="AV247" s="6"/>
      <c r="AW247" s="6"/>
      <c r="AX247" s="6"/>
      <c r="AY247" s="6"/>
    </row>
    <row r="248" ht="9.75" customHeight="1">
      <c r="A248" s="1"/>
      <c r="B248" s="2"/>
      <c r="C248" s="3"/>
      <c r="D248" s="4"/>
      <c r="E248" s="3"/>
      <c r="F248" s="11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6"/>
      <c r="AQ248" s="6"/>
      <c r="AR248" s="6"/>
      <c r="AS248" s="6"/>
      <c r="AT248" s="6"/>
      <c r="AU248" s="6"/>
      <c r="AV248" s="6"/>
      <c r="AW248" s="6"/>
      <c r="AX248" s="6"/>
      <c r="AY248" s="6"/>
    </row>
    <row r="249" ht="9.75" customHeight="1">
      <c r="A249" s="1"/>
      <c r="B249" s="2"/>
      <c r="C249" s="3"/>
      <c r="D249" s="4"/>
      <c r="E249" s="3"/>
      <c r="F249" s="11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6"/>
      <c r="AQ249" s="6"/>
      <c r="AR249" s="6"/>
      <c r="AS249" s="6"/>
      <c r="AT249" s="6"/>
      <c r="AU249" s="6"/>
      <c r="AV249" s="6"/>
      <c r="AW249" s="6"/>
      <c r="AX249" s="6"/>
      <c r="AY249" s="6"/>
    </row>
    <row r="250" ht="9.75" customHeight="1">
      <c r="A250" s="1"/>
      <c r="B250" s="2"/>
      <c r="C250" s="3"/>
      <c r="D250" s="4"/>
      <c r="E250" s="3"/>
      <c r="F250" s="11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6"/>
      <c r="AQ250" s="6"/>
      <c r="AR250" s="6"/>
      <c r="AS250" s="6"/>
      <c r="AT250" s="6"/>
      <c r="AU250" s="6"/>
      <c r="AV250" s="6"/>
      <c r="AW250" s="6"/>
      <c r="AX250" s="6"/>
      <c r="AY250" s="6"/>
    </row>
    <row r="251" ht="9.75" customHeight="1">
      <c r="A251" s="1"/>
      <c r="B251" s="2"/>
      <c r="C251" s="3"/>
      <c r="D251" s="4"/>
      <c r="E251" s="3"/>
      <c r="F251" s="11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6"/>
      <c r="AQ251" s="6"/>
      <c r="AR251" s="6"/>
      <c r="AS251" s="6"/>
      <c r="AT251" s="6"/>
      <c r="AU251" s="6"/>
      <c r="AV251" s="6"/>
      <c r="AW251" s="6"/>
      <c r="AX251" s="6"/>
      <c r="AY251" s="6"/>
    </row>
    <row r="252" ht="9.75" customHeight="1">
      <c r="A252" s="1"/>
      <c r="B252" s="2"/>
      <c r="C252" s="3"/>
      <c r="D252" s="4"/>
      <c r="E252" s="3"/>
      <c r="F252" s="11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6"/>
      <c r="AQ252" s="6"/>
      <c r="AR252" s="6"/>
      <c r="AS252" s="6"/>
      <c r="AT252" s="6"/>
      <c r="AU252" s="6"/>
      <c r="AV252" s="6"/>
      <c r="AW252" s="6"/>
      <c r="AX252" s="6"/>
      <c r="AY252" s="6"/>
    </row>
    <row r="253" ht="9.75" customHeight="1">
      <c r="A253" s="1"/>
      <c r="B253" s="2"/>
      <c r="C253" s="3"/>
      <c r="D253" s="4"/>
      <c r="E253" s="3"/>
      <c r="F253" s="11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6"/>
      <c r="AQ253" s="6"/>
      <c r="AR253" s="6"/>
      <c r="AS253" s="6"/>
      <c r="AT253" s="6"/>
      <c r="AU253" s="6"/>
      <c r="AV253" s="6"/>
      <c r="AW253" s="6"/>
      <c r="AX253" s="6"/>
      <c r="AY253" s="6"/>
    </row>
    <row r="254" ht="9.75" customHeight="1">
      <c r="A254" s="1"/>
      <c r="B254" s="2"/>
      <c r="C254" s="3"/>
      <c r="D254" s="4"/>
      <c r="E254" s="3"/>
      <c r="F254" s="11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6"/>
      <c r="AQ254" s="6"/>
      <c r="AR254" s="6"/>
      <c r="AS254" s="6"/>
      <c r="AT254" s="6"/>
      <c r="AU254" s="6"/>
      <c r="AV254" s="6"/>
      <c r="AW254" s="6"/>
      <c r="AX254" s="6"/>
      <c r="AY254" s="6"/>
    </row>
    <row r="255" ht="9.75" customHeight="1">
      <c r="A255" s="1"/>
      <c r="B255" s="2"/>
      <c r="C255" s="3"/>
      <c r="D255" s="4"/>
      <c r="E255" s="3"/>
      <c r="F255" s="11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6"/>
      <c r="AQ255" s="6"/>
      <c r="AR255" s="6"/>
      <c r="AS255" s="6"/>
      <c r="AT255" s="6"/>
      <c r="AU255" s="6"/>
      <c r="AV255" s="6"/>
      <c r="AW255" s="6"/>
      <c r="AX255" s="6"/>
      <c r="AY255" s="6"/>
    </row>
    <row r="256" ht="9.75" customHeight="1">
      <c r="A256" s="1"/>
      <c r="B256" s="2"/>
      <c r="C256" s="3"/>
      <c r="D256" s="4"/>
      <c r="E256" s="3"/>
      <c r="F256" s="11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6"/>
      <c r="AQ256" s="6"/>
      <c r="AR256" s="6"/>
      <c r="AS256" s="6"/>
      <c r="AT256" s="6"/>
      <c r="AU256" s="6"/>
      <c r="AV256" s="6"/>
      <c r="AW256" s="6"/>
      <c r="AX256" s="6"/>
      <c r="AY256" s="6"/>
    </row>
    <row r="257" ht="9.75" customHeight="1">
      <c r="A257" s="1"/>
      <c r="B257" s="2"/>
      <c r="C257" s="3"/>
      <c r="D257" s="4"/>
      <c r="E257" s="3"/>
      <c r="F257" s="11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6"/>
      <c r="AQ257" s="6"/>
      <c r="AR257" s="6"/>
      <c r="AS257" s="6"/>
      <c r="AT257" s="6"/>
      <c r="AU257" s="6"/>
      <c r="AV257" s="6"/>
      <c r="AW257" s="6"/>
      <c r="AX257" s="6"/>
      <c r="AY257" s="6"/>
    </row>
    <row r="258" ht="9.75" customHeight="1">
      <c r="A258" s="1"/>
      <c r="B258" s="2"/>
      <c r="C258" s="3"/>
      <c r="D258" s="4"/>
      <c r="E258" s="3"/>
      <c r="F258" s="11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6"/>
      <c r="AQ258" s="6"/>
      <c r="AR258" s="6"/>
      <c r="AS258" s="6"/>
      <c r="AT258" s="6"/>
      <c r="AU258" s="6"/>
      <c r="AV258" s="6"/>
      <c r="AW258" s="6"/>
      <c r="AX258" s="6"/>
      <c r="AY258" s="6"/>
    </row>
    <row r="259" ht="9.75" customHeight="1">
      <c r="A259" s="1"/>
      <c r="B259" s="2"/>
      <c r="C259" s="3"/>
      <c r="D259" s="4"/>
      <c r="E259" s="3"/>
      <c r="F259" s="11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6"/>
      <c r="AQ259" s="6"/>
      <c r="AR259" s="6"/>
      <c r="AS259" s="6"/>
      <c r="AT259" s="6"/>
      <c r="AU259" s="6"/>
      <c r="AV259" s="6"/>
      <c r="AW259" s="6"/>
      <c r="AX259" s="6"/>
      <c r="AY259" s="6"/>
    </row>
    <row r="260" ht="9.75" customHeight="1">
      <c r="A260" s="1"/>
      <c r="B260" s="2"/>
      <c r="C260" s="3"/>
      <c r="D260" s="4"/>
      <c r="E260" s="3"/>
      <c r="F260" s="11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6"/>
      <c r="AQ260" s="6"/>
      <c r="AR260" s="6"/>
      <c r="AS260" s="6"/>
      <c r="AT260" s="6"/>
      <c r="AU260" s="6"/>
      <c r="AV260" s="6"/>
      <c r="AW260" s="6"/>
      <c r="AX260" s="6"/>
      <c r="AY260" s="6"/>
    </row>
    <row r="261" ht="9.75" customHeight="1">
      <c r="A261" s="1"/>
      <c r="B261" s="2"/>
      <c r="C261" s="3"/>
      <c r="D261" s="4"/>
      <c r="E261" s="3"/>
      <c r="F261" s="11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6"/>
      <c r="AQ261" s="6"/>
      <c r="AR261" s="6"/>
      <c r="AS261" s="6"/>
      <c r="AT261" s="6"/>
      <c r="AU261" s="6"/>
      <c r="AV261" s="6"/>
      <c r="AW261" s="6"/>
      <c r="AX261" s="6"/>
      <c r="AY261" s="6"/>
    </row>
    <row r="262" ht="9.75" customHeight="1">
      <c r="A262" s="1"/>
      <c r="B262" s="2"/>
      <c r="C262" s="3"/>
      <c r="D262" s="4"/>
      <c r="E262" s="3"/>
      <c r="F262" s="11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6"/>
      <c r="AQ262" s="6"/>
      <c r="AR262" s="6"/>
      <c r="AS262" s="6"/>
      <c r="AT262" s="6"/>
      <c r="AU262" s="6"/>
      <c r="AV262" s="6"/>
      <c r="AW262" s="6"/>
      <c r="AX262" s="6"/>
      <c r="AY262" s="6"/>
    </row>
    <row r="263" ht="9.75" customHeight="1">
      <c r="A263" s="1"/>
      <c r="B263" s="2"/>
      <c r="C263" s="3"/>
      <c r="D263" s="4"/>
      <c r="E263" s="3"/>
      <c r="F263" s="11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6"/>
      <c r="AQ263" s="6"/>
      <c r="AR263" s="6"/>
      <c r="AS263" s="6"/>
      <c r="AT263" s="6"/>
      <c r="AU263" s="6"/>
      <c r="AV263" s="6"/>
      <c r="AW263" s="6"/>
      <c r="AX263" s="6"/>
      <c r="AY263" s="6"/>
    </row>
    <row r="264" ht="9.75" customHeight="1">
      <c r="A264" s="1"/>
      <c r="B264" s="2"/>
      <c r="C264" s="3"/>
      <c r="D264" s="4"/>
      <c r="E264" s="3"/>
      <c r="F264" s="11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6"/>
      <c r="AQ264" s="6"/>
      <c r="AR264" s="6"/>
      <c r="AS264" s="6"/>
      <c r="AT264" s="6"/>
      <c r="AU264" s="6"/>
      <c r="AV264" s="6"/>
      <c r="AW264" s="6"/>
      <c r="AX264" s="6"/>
      <c r="AY264" s="6"/>
    </row>
    <row r="265" ht="9.75" customHeight="1">
      <c r="A265" s="1"/>
      <c r="B265" s="2"/>
      <c r="C265" s="3"/>
      <c r="D265" s="4"/>
      <c r="E265" s="3"/>
      <c r="F265" s="11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6"/>
      <c r="AQ265" s="6"/>
      <c r="AR265" s="6"/>
      <c r="AS265" s="6"/>
      <c r="AT265" s="6"/>
      <c r="AU265" s="6"/>
      <c r="AV265" s="6"/>
      <c r="AW265" s="6"/>
      <c r="AX265" s="6"/>
      <c r="AY265" s="6"/>
    </row>
    <row r="266" ht="9.75" customHeight="1">
      <c r="A266" s="1"/>
      <c r="B266" s="2"/>
      <c r="C266" s="3"/>
      <c r="D266" s="4"/>
      <c r="E266" s="3"/>
      <c r="F266" s="11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6"/>
      <c r="AQ266" s="6"/>
      <c r="AR266" s="6"/>
      <c r="AS266" s="6"/>
      <c r="AT266" s="6"/>
      <c r="AU266" s="6"/>
      <c r="AV266" s="6"/>
      <c r="AW266" s="6"/>
      <c r="AX266" s="6"/>
      <c r="AY266" s="6"/>
    </row>
    <row r="267" ht="9.75" customHeight="1">
      <c r="A267" s="1"/>
      <c r="B267" s="2"/>
      <c r="C267" s="3"/>
      <c r="D267" s="4"/>
      <c r="E267" s="3"/>
      <c r="F267" s="11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6"/>
      <c r="AQ267" s="6"/>
      <c r="AR267" s="6"/>
      <c r="AS267" s="6"/>
      <c r="AT267" s="6"/>
      <c r="AU267" s="6"/>
      <c r="AV267" s="6"/>
      <c r="AW267" s="6"/>
      <c r="AX267" s="6"/>
      <c r="AY267" s="6"/>
    </row>
    <row r="268" ht="9.75" customHeight="1">
      <c r="A268" s="1"/>
      <c r="B268" s="2"/>
      <c r="C268" s="3"/>
      <c r="D268" s="4"/>
      <c r="E268" s="3"/>
      <c r="F268" s="11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6"/>
      <c r="AQ268" s="6"/>
      <c r="AR268" s="6"/>
      <c r="AS268" s="6"/>
      <c r="AT268" s="6"/>
      <c r="AU268" s="6"/>
      <c r="AV268" s="6"/>
      <c r="AW268" s="6"/>
      <c r="AX268" s="6"/>
      <c r="AY268" s="6"/>
    </row>
    <row r="269" ht="9.75" customHeight="1">
      <c r="A269" s="1"/>
      <c r="B269" s="2"/>
      <c r="C269" s="3"/>
      <c r="D269" s="4"/>
      <c r="E269" s="3"/>
      <c r="F269" s="11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6"/>
      <c r="AQ269" s="6"/>
      <c r="AR269" s="6"/>
      <c r="AS269" s="6"/>
      <c r="AT269" s="6"/>
      <c r="AU269" s="6"/>
      <c r="AV269" s="6"/>
      <c r="AW269" s="6"/>
      <c r="AX269" s="6"/>
      <c r="AY269" s="6"/>
    </row>
    <row r="270" ht="9.75" customHeight="1">
      <c r="A270" s="1"/>
      <c r="B270" s="2"/>
      <c r="C270" s="3"/>
      <c r="D270" s="4"/>
      <c r="E270" s="3"/>
      <c r="F270" s="11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6"/>
      <c r="AQ270" s="6"/>
      <c r="AR270" s="6"/>
      <c r="AS270" s="6"/>
      <c r="AT270" s="6"/>
      <c r="AU270" s="6"/>
      <c r="AV270" s="6"/>
      <c r="AW270" s="6"/>
      <c r="AX270" s="6"/>
      <c r="AY270" s="6"/>
    </row>
    <row r="271" ht="9.75" customHeight="1">
      <c r="A271" s="1"/>
      <c r="B271" s="2"/>
      <c r="C271" s="3"/>
      <c r="D271" s="4"/>
      <c r="E271" s="3"/>
      <c r="F271" s="11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6"/>
      <c r="AQ271" s="6"/>
      <c r="AR271" s="6"/>
      <c r="AS271" s="6"/>
      <c r="AT271" s="6"/>
      <c r="AU271" s="6"/>
      <c r="AV271" s="6"/>
      <c r="AW271" s="6"/>
      <c r="AX271" s="6"/>
      <c r="AY271" s="6"/>
    </row>
    <row r="272" ht="9.75" customHeight="1">
      <c r="A272" s="1"/>
      <c r="B272" s="2"/>
      <c r="C272" s="3"/>
      <c r="D272" s="4"/>
      <c r="E272" s="3"/>
      <c r="F272" s="11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6"/>
      <c r="AQ272" s="6"/>
      <c r="AR272" s="6"/>
      <c r="AS272" s="6"/>
      <c r="AT272" s="6"/>
      <c r="AU272" s="6"/>
      <c r="AV272" s="6"/>
      <c r="AW272" s="6"/>
      <c r="AX272" s="6"/>
      <c r="AY272" s="6"/>
    </row>
    <row r="273" ht="9.75" customHeight="1">
      <c r="A273" s="1"/>
      <c r="B273" s="2"/>
      <c r="C273" s="3"/>
      <c r="D273" s="4"/>
      <c r="E273" s="3"/>
      <c r="F273" s="11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6"/>
      <c r="AQ273" s="6"/>
      <c r="AR273" s="6"/>
      <c r="AS273" s="6"/>
      <c r="AT273" s="6"/>
      <c r="AU273" s="6"/>
      <c r="AV273" s="6"/>
      <c r="AW273" s="6"/>
      <c r="AX273" s="6"/>
      <c r="AY273" s="6"/>
    </row>
    <row r="274" ht="9.75" customHeight="1">
      <c r="A274" s="1"/>
      <c r="B274" s="2"/>
      <c r="C274" s="3"/>
      <c r="D274" s="4"/>
      <c r="E274" s="3"/>
      <c r="F274" s="11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6"/>
      <c r="AQ274" s="6"/>
      <c r="AR274" s="6"/>
      <c r="AS274" s="6"/>
      <c r="AT274" s="6"/>
      <c r="AU274" s="6"/>
      <c r="AV274" s="6"/>
      <c r="AW274" s="6"/>
      <c r="AX274" s="6"/>
      <c r="AY274" s="6"/>
    </row>
    <row r="275" ht="9.75" customHeight="1">
      <c r="A275" s="1"/>
      <c r="B275" s="2"/>
      <c r="C275" s="3"/>
      <c r="D275" s="4"/>
      <c r="E275" s="3"/>
      <c r="F275" s="11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6"/>
      <c r="AQ275" s="6"/>
      <c r="AR275" s="6"/>
      <c r="AS275" s="6"/>
      <c r="AT275" s="6"/>
      <c r="AU275" s="6"/>
      <c r="AV275" s="6"/>
      <c r="AW275" s="6"/>
      <c r="AX275" s="6"/>
      <c r="AY275" s="6"/>
    </row>
    <row r="276" ht="9.75" customHeight="1">
      <c r="A276" s="1"/>
      <c r="B276" s="2"/>
      <c r="C276" s="3"/>
      <c r="D276" s="4"/>
      <c r="E276" s="3"/>
      <c r="F276" s="11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6"/>
      <c r="AQ276" s="6"/>
      <c r="AR276" s="6"/>
      <c r="AS276" s="6"/>
      <c r="AT276" s="6"/>
      <c r="AU276" s="6"/>
      <c r="AV276" s="6"/>
      <c r="AW276" s="6"/>
      <c r="AX276" s="6"/>
      <c r="AY276" s="6"/>
    </row>
    <row r="277" ht="9.75" customHeight="1">
      <c r="A277" s="1"/>
      <c r="B277" s="2"/>
      <c r="C277" s="3"/>
      <c r="D277" s="4"/>
      <c r="E277" s="3"/>
      <c r="F277" s="11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6"/>
      <c r="AQ277" s="6"/>
      <c r="AR277" s="6"/>
      <c r="AS277" s="6"/>
      <c r="AT277" s="6"/>
      <c r="AU277" s="6"/>
      <c r="AV277" s="6"/>
      <c r="AW277" s="6"/>
      <c r="AX277" s="6"/>
      <c r="AY277" s="6"/>
    </row>
    <row r="278" ht="9.75" customHeight="1">
      <c r="A278" s="1"/>
      <c r="B278" s="2"/>
      <c r="C278" s="3"/>
      <c r="D278" s="4"/>
      <c r="E278" s="3"/>
      <c r="F278" s="11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6"/>
      <c r="AQ278" s="6"/>
      <c r="AR278" s="6"/>
      <c r="AS278" s="6"/>
      <c r="AT278" s="6"/>
      <c r="AU278" s="6"/>
      <c r="AV278" s="6"/>
      <c r="AW278" s="6"/>
      <c r="AX278" s="6"/>
      <c r="AY278" s="6"/>
    </row>
    <row r="279" ht="9.75" customHeight="1">
      <c r="A279" s="1"/>
      <c r="B279" s="2"/>
      <c r="C279" s="3"/>
      <c r="D279" s="4"/>
      <c r="E279" s="3"/>
      <c r="F279" s="11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6"/>
      <c r="AQ279" s="6"/>
      <c r="AR279" s="6"/>
      <c r="AS279" s="6"/>
      <c r="AT279" s="6"/>
      <c r="AU279" s="6"/>
      <c r="AV279" s="6"/>
      <c r="AW279" s="6"/>
      <c r="AX279" s="6"/>
      <c r="AY279" s="6"/>
    </row>
    <row r="280" ht="9.75" customHeight="1">
      <c r="A280" s="1"/>
      <c r="B280" s="2"/>
      <c r="C280" s="3"/>
      <c r="D280" s="4"/>
      <c r="E280" s="3"/>
      <c r="F280" s="11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6"/>
      <c r="AQ280" s="6"/>
      <c r="AR280" s="6"/>
      <c r="AS280" s="6"/>
      <c r="AT280" s="6"/>
      <c r="AU280" s="6"/>
      <c r="AV280" s="6"/>
      <c r="AW280" s="6"/>
      <c r="AX280" s="6"/>
      <c r="AY280" s="6"/>
    </row>
    <row r="281" ht="9.75" customHeight="1">
      <c r="A281" s="1"/>
      <c r="B281" s="2"/>
      <c r="C281" s="3"/>
      <c r="D281" s="4"/>
      <c r="E281" s="3"/>
      <c r="F281" s="11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6"/>
      <c r="AQ281" s="6"/>
      <c r="AR281" s="6"/>
      <c r="AS281" s="6"/>
      <c r="AT281" s="6"/>
      <c r="AU281" s="6"/>
      <c r="AV281" s="6"/>
      <c r="AW281" s="6"/>
      <c r="AX281" s="6"/>
      <c r="AY281" s="6"/>
    </row>
    <row r="282" ht="9.75" customHeight="1">
      <c r="A282" s="1"/>
      <c r="B282" s="2"/>
      <c r="C282" s="3"/>
      <c r="D282" s="4"/>
      <c r="E282" s="3"/>
      <c r="F282" s="11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6"/>
      <c r="AQ282" s="6"/>
      <c r="AR282" s="6"/>
      <c r="AS282" s="6"/>
      <c r="AT282" s="6"/>
      <c r="AU282" s="6"/>
      <c r="AV282" s="6"/>
      <c r="AW282" s="6"/>
      <c r="AX282" s="6"/>
      <c r="AY282" s="6"/>
    </row>
    <row r="283" ht="9.75" customHeight="1">
      <c r="A283" s="1"/>
      <c r="B283" s="2"/>
      <c r="C283" s="3"/>
      <c r="D283" s="4"/>
      <c r="E283" s="3"/>
      <c r="F283" s="11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6"/>
      <c r="AQ283" s="6"/>
      <c r="AR283" s="6"/>
      <c r="AS283" s="6"/>
      <c r="AT283" s="6"/>
      <c r="AU283" s="6"/>
      <c r="AV283" s="6"/>
      <c r="AW283" s="6"/>
      <c r="AX283" s="6"/>
      <c r="AY283" s="6"/>
    </row>
    <row r="284" ht="9.75" customHeight="1">
      <c r="A284" s="1"/>
      <c r="B284" s="2"/>
      <c r="C284" s="3"/>
      <c r="D284" s="4"/>
      <c r="E284" s="3"/>
      <c r="F284" s="11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6"/>
      <c r="AQ284" s="6"/>
      <c r="AR284" s="6"/>
      <c r="AS284" s="6"/>
      <c r="AT284" s="6"/>
      <c r="AU284" s="6"/>
      <c r="AV284" s="6"/>
      <c r="AW284" s="6"/>
      <c r="AX284" s="6"/>
      <c r="AY284" s="6"/>
    </row>
    <row r="285" ht="9.75" customHeight="1">
      <c r="A285" s="1"/>
      <c r="B285" s="2"/>
      <c r="C285" s="3"/>
      <c r="D285" s="4"/>
      <c r="E285" s="3"/>
      <c r="F285" s="11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6"/>
      <c r="AQ285" s="6"/>
      <c r="AR285" s="6"/>
      <c r="AS285" s="6"/>
      <c r="AT285" s="6"/>
      <c r="AU285" s="6"/>
      <c r="AV285" s="6"/>
      <c r="AW285" s="6"/>
      <c r="AX285" s="6"/>
      <c r="AY285" s="6"/>
    </row>
    <row r="286" ht="9.75" customHeight="1">
      <c r="A286" s="1"/>
      <c r="B286" s="2"/>
      <c r="C286" s="3"/>
      <c r="D286" s="4"/>
      <c r="E286" s="3"/>
      <c r="F286" s="11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6"/>
      <c r="AQ286" s="6"/>
      <c r="AR286" s="6"/>
      <c r="AS286" s="6"/>
      <c r="AT286" s="6"/>
      <c r="AU286" s="6"/>
      <c r="AV286" s="6"/>
      <c r="AW286" s="6"/>
      <c r="AX286" s="6"/>
      <c r="AY286" s="6"/>
    </row>
    <row r="287" ht="9.75" customHeight="1">
      <c r="A287" s="1"/>
      <c r="B287" s="2"/>
      <c r="C287" s="3"/>
      <c r="D287" s="4"/>
      <c r="E287" s="3"/>
      <c r="F287" s="11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6"/>
      <c r="AQ287" s="6"/>
      <c r="AR287" s="6"/>
      <c r="AS287" s="6"/>
      <c r="AT287" s="6"/>
      <c r="AU287" s="6"/>
      <c r="AV287" s="6"/>
      <c r="AW287" s="6"/>
      <c r="AX287" s="6"/>
      <c r="AY287" s="6"/>
    </row>
    <row r="288" ht="9.75" customHeight="1">
      <c r="A288" s="1"/>
      <c r="B288" s="2"/>
      <c r="C288" s="3"/>
      <c r="D288" s="4"/>
      <c r="E288" s="3"/>
      <c r="F288" s="11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6"/>
      <c r="AQ288" s="6"/>
      <c r="AR288" s="6"/>
      <c r="AS288" s="6"/>
      <c r="AT288" s="6"/>
      <c r="AU288" s="6"/>
      <c r="AV288" s="6"/>
      <c r="AW288" s="6"/>
      <c r="AX288" s="6"/>
      <c r="AY288" s="6"/>
    </row>
    <row r="289" ht="9.75" customHeight="1">
      <c r="A289" s="1"/>
      <c r="B289" s="2"/>
      <c r="C289" s="3"/>
      <c r="D289" s="4"/>
      <c r="E289" s="3"/>
      <c r="F289" s="11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6"/>
      <c r="AQ289" s="6"/>
      <c r="AR289" s="6"/>
      <c r="AS289" s="6"/>
      <c r="AT289" s="6"/>
      <c r="AU289" s="6"/>
      <c r="AV289" s="6"/>
      <c r="AW289" s="6"/>
      <c r="AX289" s="6"/>
      <c r="AY289" s="6"/>
    </row>
    <row r="290" ht="9.75" customHeight="1">
      <c r="A290" s="1"/>
      <c r="B290" s="2"/>
      <c r="C290" s="3"/>
      <c r="D290" s="4"/>
      <c r="E290" s="3"/>
      <c r="F290" s="11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6"/>
      <c r="AQ290" s="6"/>
      <c r="AR290" s="6"/>
      <c r="AS290" s="6"/>
      <c r="AT290" s="6"/>
      <c r="AU290" s="6"/>
      <c r="AV290" s="6"/>
      <c r="AW290" s="6"/>
      <c r="AX290" s="6"/>
      <c r="AY290" s="6"/>
    </row>
    <row r="291" ht="9.75" customHeight="1">
      <c r="A291" s="1"/>
      <c r="B291" s="2"/>
      <c r="C291" s="3"/>
      <c r="D291" s="4"/>
      <c r="E291" s="3"/>
      <c r="F291" s="11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6"/>
      <c r="AQ291" s="6"/>
      <c r="AR291" s="6"/>
      <c r="AS291" s="6"/>
      <c r="AT291" s="6"/>
      <c r="AU291" s="6"/>
      <c r="AV291" s="6"/>
      <c r="AW291" s="6"/>
      <c r="AX291" s="6"/>
      <c r="AY291" s="6"/>
    </row>
    <row r="292" ht="9.75" customHeight="1">
      <c r="A292" s="1"/>
      <c r="B292" s="2"/>
      <c r="C292" s="3"/>
      <c r="D292" s="4"/>
      <c r="E292" s="3"/>
      <c r="F292" s="11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6"/>
      <c r="AQ292" s="6"/>
      <c r="AR292" s="6"/>
      <c r="AS292" s="6"/>
      <c r="AT292" s="6"/>
      <c r="AU292" s="6"/>
      <c r="AV292" s="6"/>
      <c r="AW292" s="6"/>
      <c r="AX292" s="6"/>
      <c r="AY292" s="6"/>
    </row>
    <row r="293" ht="9.75" customHeight="1">
      <c r="A293" s="1"/>
      <c r="B293" s="2"/>
      <c r="C293" s="3"/>
      <c r="D293" s="4"/>
      <c r="E293" s="3"/>
      <c r="F293" s="11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6"/>
      <c r="AQ293" s="6"/>
      <c r="AR293" s="6"/>
      <c r="AS293" s="6"/>
      <c r="AT293" s="6"/>
      <c r="AU293" s="6"/>
      <c r="AV293" s="6"/>
      <c r="AW293" s="6"/>
      <c r="AX293" s="6"/>
      <c r="AY293" s="6"/>
    </row>
    <row r="294" ht="9.75" customHeight="1">
      <c r="A294" s="1"/>
      <c r="B294" s="2"/>
      <c r="C294" s="3"/>
      <c r="D294" s="4"/>
      <c r="E294" s="3"/>
      <c r="F294" s="11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6"/>
      <c r="AQ294" s="6"/>
      <c r="AR294" s="6"/>
      <c r="AS294" s="6"/>
      <c r="AT294" s="6"/>
      <c r="AU294" s="6"/>
      <c r="AV294" s="6"/>
      <c r="AW294" s="6"/>
      <c r="AX294" s="6"/>
      <c r="AY294" s="6"/>
    </row>
    <row r="295" ht="9.75" customHeight="1">
      <c r="A295" s="1"/>
      <c r="B295" s="2"/>
      <c r="C295" s="3"/>
      <c r="D295" s="4"/>
      <c r="E295" s="3"/>
      <c r="F295" s="11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6"/>
      <c r="AQ295" s="6"/>
      <c r="AR295" s="6"/>
      <c r="AS295" s="6"/>
      <c r="AT295" s="6"/>
      <c r="AU295" s="6"/>
      <c r="AV295" s="6"/>
      <c r="AW295" s="6"/>
      <c r="AX295" s="6"/>
      <c r="AY295" s="6"/>
    </row>
    <row r="296" ht="9.75" customHeight="1">
      <c r="A296" s="1"/>
      <c r="B296" s="2"/>
      <c r="C296" s="3"/>
      <c r="D296" s="4"/>
      <c r="E296" s="3"/>
      <c r="F296" s="11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6"/>
      <c r="AQ296" s="6"/>
      <c r="AR296" s="6"/>
      <c r="AS296" s="6"/>
      <c r="AT296" s="6"/>
      <c r="AU296" s="6"/>
      <c r="AV296" s="6"/>
      <c r="AW296" s="6"/>
      <c r="AX296" s="6"/>
      <c r="AY296" s="6"/>
    </row>
    <row r="297" ht="9.75" customHeight="1">
      <c r="A297" s="1"/>
      <c r="B297" s="2"/>
      <c r="C297" s="3"/>
      <c r="D297" s="4"/>
      <c r="E297" s="3"/>
      <c r="F297" s="11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6"/>
      <c r="AQ297" s="6"/>
      <c r="AR297" s="6"/>
      <c r="AS297" s="6"/>
      <c r="AT297" s="6"/>
      <c r="AU297" s="6"/>
      <c r="AV297" s="6"/>
      <c r="AW297" s="6"/>
      <c r="AX297" s="6"/>
      <c r="AY297" s="6"/>
    </row>
    <row r="298" ht="9.75" customHeight="1">
      <c r="A298" s="1"/>
      <c r="B298" s="2"/>
      <c r="C298" s="3"/>
      <c r="D298" s="4"/>
      <c r="E298" s="3"/>
      <c r="F298" s="11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6"/>
      <c r="AQ298" s="6"/>
      <c r="AR298" s="6"/>
      <c r="AS298" s="6"/>
      <c r="AT298" s="6"/>
      <c r="AU298" s="6"/>
      <c r="AV298" s="6"/>
      <c r="AW298" s="6"/>
      <c r="AX298" s="6"/>
      <c r="AY298" s="6"/>
    </row>
    <row r="299" ht="9.75" customHeight="1">
      <c r="A299" s="1"/>
      <c r="B299" s="2"/>
      <c r="C299" s="3"/>
      <c r="D299" s="4"/>
      <c r="E299" s="3"/>
      <c r="F299" s="11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6"/>
      <c r="AQ299" s="6"/>
      <c r="AR299" s="6"/>
      <c r="AS299" s="6"/>
      <c r="AT299" s="6"/>
      <c r="AU299" s="6"/>
      <c r="AV299" s="6"/>
      <c r="AW299" s="6"/>
      <c r="AX299" s="6"/>
      <c r="AY299" s="6"/>
    </row>
    <row r="300" ht="9.75" customHeight="1">
      <c r="A300" s="1"/>
      <c r="B300" s="2"/>
      <c r="C300" s="3"/>
      <c r="D300" s="4"/>
      <c r="E300" s="3"/>
      <c r="F300" s="11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6"/>
      <c r="AQ300" s="6"/>
      <c r="AR300" s="6"/>
      <c r="AS300" s="6"/>
      <c r="AT300" s="6"/>
      <c r="AU300" s="6"/>
      <c r="AV300" s="6"/>
      <c r="AW300" s="6"/>
      <c r="AX300" s="6"/>
      <c r="AY300" s="6"/>
    </row>
    <row r="301" ht="9.75" customHeight="1">
      <c r="A301" s="1"/>
      <c r="B301" s="2"/>
      <c r="C301" s="3"/>
      <c r="D301" s="4"/>
      <c r="E301" s="3"/>
      <c r="F301" s="11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6"/>
      <c r="AQ301" s="6"/>
      <c r="AR301" s="6"/>
      <c r="AS301" s="6"/>
      <c r="AT301" s="6"/>
      <c r="AU301" s="6"/>
      <c r="AV301" s="6"/>
      <c r="AW301" s="6"/>
      <c r="AX301" s="6"/>
      <c r="AY301" s="6"/>
    </row>
    <row r="302" ht="9.75" customHeight="1">
      <c r="A302" s="1"/>
      <c r="B302" s="2"/>
      <c r="C302" s="3"/>
      <c r="D302" s="4"/>
      <c r="E302" s="3"/>
      <c r="F302" s="11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6"/>
      <c r="AQ302" s="6"/>
      <c r="AR302" s="6"/>
      <c r="AS302" s="6"/>
      <c r="AT302" s="6"/>
      <c r="AU302" s="6"/>
      <c r="AV302" s="6"/>
      <c r="AW302" s="6"/>
      <c r="AX302" s="6"/>
      <c r="AY302" s="6"/>
    </row>
    <row r="303" ht="9.75" customHeight="1">
      <c r="A303" s="1"/>
      <c r="B303" s="2"/>
      <c r="C303" s="3"/>
      <c r="D303" s="4"/>
      <c r="E303" s="3"/>
      <c r="F303" s="11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6"/>
      <c r="AQ303" s="6"/>
      <c r="AR303" s="6"/>
      <c r="AS303" s="6"/>
      <c r="AT303" s="6"/>
      <c r="AU303" s="6"/>
      <c r="AV303" s="6"/>
      <c r="AW303" s="6"/>
      <c r="AX303" s="6"/>
      <c r="AY303" s="6"/>
    </row>
    <row r="304" ht="9.75" customHeight="1">
      <c r="A304" s="1"/>
      <c r="B304" s="2"/>
      <c r="C304" s="3"/>
      <c r="D304" s="4"/>
      <c r="E304" s="3"/>
      <c r="F304" s="11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6"/>
      <c r="AQ304" s="6"/>
      <c r="AR304" s="6"/>
      <c r="AS304" s="6"/>
      <c r="AT304" s="6"/>
      <c r="AU304" s="6"/>
      <c r="AV304" s="6"/>
      <c r="AW304" s="6"/>
      <c r="AX304" s="6"/>
      <c r="AY304" s="6"/>
    </row>
    <row r="305" ht="9.75" customHeight="1">
      <c r="A305" s="1"/>
      <c r="B305" s="2"/>
      <c r="C305" s="3"/>
      <c r="D305" s="4"/>
      <c r="E305" s="3"/>
      <c r="F305" s="11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6"/>
      <c r="AQ305" s="6"/>
      <c r="AR305" s="6"/>
      <c r="AS305" s="6"/>
      <c r="AT305" s="6"/>
      <c r="AU305" s="6"/>
      <c r="AV305" s="6"/>
      <c r="AW305" s="6"/>
      <c r="AX305" s="6"/>
      <c r="AY305" s="6"/>
    </row>
    <row r="306" ht="9.75" customHeight="1">
      <c r="A306" s="1"/>
      <c r="B306" s="2"/>
      <c r="C306" s="3"/>
      <c r="D306" s="4"/>
      <c r="E306" s="3"/>
      <c r="F306" s="11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6"/>
      <c r="AQ306" s="6"/>
      <c r="AR306" s="6"/>
      <c r="AS306" s="6"/>
      <c r="AT306" s="6"/>
      <c r="AU306" s="6"/>
      <c r="AV306" s="6"/>
      <c r="AW306" s="6"/>
      <c r="AX306" s="6"/>
      <c r="AY306" s="6"/>
    </row>
    <row r="307" ht="9.75" customHeight="1">
      <c r="A307" s="1"/>
      <c r="B307" s="2"/>
      <c r="C307" s="3"/>
      <c r="D307" s="4"/>
      <c r="E307" s="3"/>
      <c r="F307" s="11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6"/>
      <c r="AQ307" s="6"/>
      <c r="AR307" s="6"/>
      <c r="AS307" s="6"/>
      <c r="AT307" s="6"/>
      <c r="AU307" s="6"/>
      <c r="AV307" s="6"/>
      <c r="AW307" s="6"/>
      <c r="AX307" s="6"/>
      <c r="AY307" s="6"/>
    </row>
    <row r="308" ht="9.75" customHeight="1">
      <c r="A308" s="1"/>
      <c r="B308" s="2"/>
      <c r="C308" s="3"/>
      <c r="D308" s="4"/>
      <c r="E308" s="3"/>
      <c r="F308" s="11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6"/>
      <c r="AQ308" s="6"/>
      <c r="AR308" s="6"/>
      <c r="AS308" s="6"/>
      <c r="AT308" s="6"/>
      <c r="AU308" s="6"/>
      <c r="AV308" s="6"/>
      <c r="AW308" s="6"/>
      <c r="AX308" s="6"/>
      <c r="AY308" s="6"/>
    </row>
    <row r="309" ht="9.75" customHeight="1">
      <c r="A309" s="1"/>
      <c r="B309" s="2"/>
      <c r="C309" s="3"/>
      <c r="D309" s="4"/>
      <c r="E309" s="3"/>
      <c r="F309" s="11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6"/>
      <c r="AQ309" s="6"/>
      <c r="AR309" s="6"/>
      <c r="AS309" s="6"/>
      <c r="AT309" s="6"/>
      <c r="AU309" s="6"/>
      <c r="AV309" s="6"/>
      <c r="AW309" s="6"/>
      <c r="AX309" s="6"/>
      <c r="AY309" s="6"/>
    </row>
    <row r="310" ht="9.75" customHeight="1">
      <c r="A310" s="1"/>
      <c r="B310" s="2"/>
      <c r="C310" s="3"/>
      <c r="D310" s="4"/>
      <c r="E310" s="3"/>
      <c r="F310" s="11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6"/>
      <c r="AQ310" s="6"/>
      <c r="AR310" s="6"/>
      <c r="AS310" s="6"/>
      <c r="AT310" s="6"/>
      <c r="AU310" s="6"/>
      <c r="AV310" s="6"/>
      <c r="AW310" s="6"/>
      <c r="AX310" s="6"/>
      <c r="AY310" s="6"/>
    </row>
    <row r="311" ht="9.75" customHeight="1">
      <c r="A311" s="1"/>
      <c r="B311" s="2"/>
      <c r="C311" s="3"/>
      <c r="D311" s="4"/>
      <c r="E311" s="3"/>
      <c r="F311" s="11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6"/>
      <c r="AQ311" s="6"/>
      <c r="AR311" s="6"/>
      <c r="AS311" s="6"/>
      <c r="AT311" s="6"/>
      <c r="AU311" s="6"/>
      <c r="AV311" s="6"/>
      <c r="AW311" s="6"/>
      <c r="AX311" s="6"/>
      <c r="AY311" s="6"/>
    </row>
    <row r="312" ht="9.75" customHeight="1">
      <c r="A312" s="1"/>
      <c r="B312" s="2"/>
      <c r="C312" s="3"/>
      <c r="D312" s="4"/>
      <c r="E312" s="3"/>
      <c r="F312" s="11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6"/>
      <c r="AQ312" s="6"/>
      <c r="AR312" s="6"/>
      <c r="AS312" s="6"/>
      <c r="AT312" s="6"/>
      <c r="AU312" s="6"/>
      <c r="AV312" s="6"/>
      <c r="AW312" s="6"/>
      <c r="AX312" s="6"/>
      <c r="AY312" s="6"/>
    </row>
    <row r="313" ht="9.75" customHeight="1">
      <c r="A313" s="1"/>
      <c r="B313" s="2"/>
      <c r="C313" s="3"/>
      <c r="D313" s="4"/>
      <c r="E313" s="3"/>
      <c r="F313" s="11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6"/>
      <c r="AQ313" s="6"/>
      <c r="AR313" s="6"/>
      <c r="AS313" s="6"/>
      <c r="AT313" s="6"/>
      <c r="AU313" s="6"/>
      <c r="AV313" s="6"/>
      <c r="AW313" s="6"/>
      <c r="AX313" s="6"/>
      <c r="AY313" s="6"/>
    </row>
    <row r="314" ht="9.75" customHeight="1">
      <c r="A314" s="1"/>
      <c r="B314" s="2"/>
      <c r="C314" s="3"/>
      <c r="D314" s="4"/>
      <c r="E314" s="3"/>
      <c r="F314" s="11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6"/>
      <c r="AQ314" s="6"/>
      <c r="AR314" s="6"/>
      <c r="AS314" s="6"/>
      <c r="AT314" s="6"/>
      <c r="AU314" s="6"/>
      <c r="AV314" s="6"/>
      <c r="AW314" s="6"/>
      <c r="AX314" s="6"/>
      <c r="AY314" s="6"/>
    </row>
    <row r="315" ht="9.75" customHeight="1">
      <c r="A315" s="1"/>
      <c r="B315" s="2"/>
      <c r="C315" s="3"/>
      <c r="D315" s="4"/>
      <c r="E315" s="3"/>
      <c r="F315" s="11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6"/>
      <c r="AQ315" s="6"/>
      <c r="AR315" s="6"/>
      <c r="AS315" s="6"/>
      <c r="AT315" s="6"/>
      <c r="AU315" s="6"/>
      <c r="AV315" s="6"/>
      <c r="AW315" s="6"/>
      <c r="AX315" s="6"/>
      <c r="AY315" s="6"/>
    </row>
    <row r="316" ht="9.75" customHeight="1">
      <c r="A316" s="1"/>
      <c r="B316" s="2"/>
      <c r="C316" s="3"/>
      <c r="D316" s="4"/>
      <c r="E316" s="3"/>
      <c r="F316" s="11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6"/>
      <c r="AQ316" s="6"/>
      <c r="AR316" s="6"/>
      <c r="AS316" s="6"/>
      <c r="AT316" s="6"/>
      <c r="AU316" s="6"/>
      <c r="AV316" s="6"/>
      <c r="AW316" s="6"/>
      <c r="AX316" s="6"/>
      <c r="AY316" s="6"/>
    </row>
    <row r="317" ht="9.75" customHeight="1">
      <c r="A317" s="1"/>
      <c r="B317" s="2"/>
      <c r="C317" s="3"/>
      <c r="D317" s="4"/>
      <c r="E317" s="3"/>
      <c r="F317" s="11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6"/>
      <c r="AQ317" s="6"/>
      <c r="AR317" s="6"/>
      <c r="AS317" s="6"/>
      <c r="AT317" s="6"/>
      <c r="AU317" s="6"/>
      <c r="AV317" s="6"/>
      <c r="AW317" s="6"/>
      <c r="AX317" s="6"/>
      <c r="AY317" s="6"/>
    </row>
    <row r="318" ht="9.75" customHeight="1">
      <c r="A318" s="1"/>
      <c r="B318" s="2"/>
      <c r="C318" s="3"/>
      <c r="D318" s="4"/>
      <c r="E318" s="3"/>
      <c r="F318" s="11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6"/>
      <c r="AQ318" s="6"/>
      <c r="AR318" s="6"/>
      <c r="AS318" s="6"/>
      <c r="AT318" s="6"/>
      <c r="AU318" s="6"/>
      <c r="AV318" s="6"/>
      <c r="AW318" s="6"/>
      <c r="AX318" s="6"/>
      <c r="AY318" s="6"/>
    </row>
    <row r="319" ht="9.75" customHeight="1">
      <c r="A319" s="1"/>
      <c r="B319" s="2"/>
      <c r="C319" s="3"/>
      <c r="D319" s="4"/>
      <c r="E319" s="3"/>
      <c r="F319" s="11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6"/>
      <c r="AQ319" s="6"/>
      <c r="AR319" s="6"/>
      <c r="AS319" s="6"/>
      <c r="AT319" s="6"/>
      <c r="AU319" s="6"/>
      <c r="AV319" s="6"/>
      <c r="AW319" s="6"/>
      <c r="AX319" s="6"/>
      <c r="AY319" s="6"/>
    </row>
    <row r="320" ht="9.75" customHeight="1">
      <c r="A320" s="1"/>
      <c r="B320" s="2"/>
      <c r="C320" s="3"/>
      <c r="D320" s="4"/>
      <c r="E320" s="3"/>
      <c r="F320" s="11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6"/>
      <c r="AQ320" s="6"/>
      <c r="AR320" s="6"/>
      <c r="AS320" s="6"/>
      <c r="AT320" s="6"/>
      <c r="AU320" s="6"/>
      <c r="AV320" s="6"/>
      <c r="AW320" s="6"/>
      <c r="AX320" s="6"/>
      <c r="AY320" s="6"/>
    </row>
    <row r="321" ht="9.75" customHeight="1">
      <c r="A321" s="1"/>
      <c r="B321" s="2"/>
      <c r="C321" s="3"/>
      <c r="D321" s="4"/>
      <c r="E321" s="3"/>
      <c r="F321" s="11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6"/>
      <c r="AQ321" s="6"/>
      <c r="AR321" s="6"/>
      <c r="AS321" s="6"/>
      <c r="AT321" s="6"/>
      <c r="AU321" s="6"/>
      <c r="AV321" s="6"/>
      <c r="AW321" s="6"/>
      <c r="AX321" s="6"/>
      <c r="AY321" s="6"/>
    </row>
    <row r="322" ht="9.75" customHeight="1">
      <c r="A322" s="1"/>
      <c r="B322" s="2"/>
      <c r="C322" s="3"/>
      <c r="D322" s="4"/>
      <c r="E322" s="3"/>
      <c r="F322" s="11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6"/>
      <c r="AQ322" s="6"/>
      <c r="AR322" s="6"/>
      <c r="AS322" s="6"/>
      <c r="AT322" s="6"/>
      <c r="AU322" s="6"/>
      <c r="AV322" s="6"/>
      <c r="AW322" s="6"/>
      <c r="AX322" s="6"/>
      <c r="AY322" s="6"/>
    </row>
    <row r="323" ht="9.75" customHeight="1">
      <c r="A323" s="1"/>
      <c r="B323" s="2"/>
      <c r="C323" s="3"/>
      <c r="D323" s="4"/>
      <c r="E323" s="3"/>
      <c r="F323" s="11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6"/>
      <c r="AQ323" s="6"/>
      <c r="AR323" s="6"/>
      <c r="AS323" s="6"/>
      <c r="AT323" s="6"/>
      <c r="AU323" s="6"/>
      <c r="AV323" s="6"/>
      <c r="AW323" s="6"/>
      <c r="AX323" s="6"/>
      <c r="AY323" s="6"/>
    </row>
    <row r="324" ht="9.75" customHeight="1">
      <c r="A324" s="1"/>
      <c r="B324" s="2"/>
      <c r="C324" s="3"/>
      <c r="D324" s="4"/>
      <c r="E324" s="3"/>
      <c r="F324" s="11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6"/>
      <c r="AQ324" s="6"/>
      <c r="AR324" s="6"/>
      <c r="AS324" s="6"/>
      <c r="AT324" s="6"/>
      <c r="AU324" s="6"/>
      <c r="AV324" s="6"/>
      <c r="AW324" s="6"/>
      <c r="AX324" s="6"/>
      <c r="AY324" s="6"/>
    </row>
    <row r="325" ht="9.75" customHeight="1">
      <c r="A325" s="1"/>
      <c r="B325" s="2"/>
      <c r="C325" s="3"/>
      <c r="D325" s="4"/>
      <c r="E325" s="3"/>
      <c r="F325" s="11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6"/>
      <c r="AQ325" s="6"/>
      <c r="AR325" s="6"/>
      <c r="AS325" s="6"/>
      <c r="AT325" s="6"/>
      <c r="AU325" s="6"/>
      <c r="AV325" s="6"/>
      <c r="AW325" s="6"/>
      <c r="AX325" s="6"/>
      <c r="AY325" s="6"/>
    </row>
    <row r="326" ht="9.75" customHeight="1">
      <c r="A326" s="1"/>
      <c r="B326" s="2"/>
      <c r="C326" s="3"/>
      <c r="D326" s="4"/>
      <c r="E326" s="3"/>
      <c r="F326" s="11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6"/>
      <c r="AQ326" s="6"/>
      <c r="AR326" s="6"/>
      <c r="AS326" s="6"/>
      <c r="AT326" s="6"/>
      <c r="AU326" s="6"/>
      <c r="AV326" s="6"/>
      <c r="AW326" s="6"/>
      <c r="AX326" s="6"/>
      <c r="AY326" s="6"/>
    </row>
    <row r="327" ht="9.75" customHeight="1">
      <c r="A327" s="1"/>
      <c r="B327" s="2"/>
      <c r="C327" s="3"/>
      <c r="D327" s="4"/>
      <c r="E327" s="3"/>
      <c r="F327" s="11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6"/>
      <c r="AQ327" s="6"/>
      <c r="AR327" s="6"/>
      <c r="AS327" s="6"/>
      <c r="AT327" s="6"/>
      <c r="AU327" s="6"/>
      <c r="AV327" s="6"/>
      <c r="AW327" s="6"/>
      <c r="AX327" s="6"/>
      <c r="AY327" s="6"/>
    </row>
    <row r="328" ht="9.75" customHeight="1">
      <c r="A328" s="1"/>
      <c r="B328" s="2"/>
      <c r="C328" s="3"/>
      <c r="D328" s="4"/>
      <c r="E328" s="3"/>
      <c r="F328" s="11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6"/>
      <c r="AQ328" s="6"/>
      <c r="AR328" s="6"/>
      <c r="AS328" s="6"/>
      <c r="AT328" s="6"/>
      <c r="AU328" s="6"/>
      <c r="AV328" s="6"/>
      <c r="AW328" s="6"/>
      <c r="AX328" s="6"/>
      <c r="AY328" s="6"/>
    </row>
    <row r="329" ht="9.75" customHeight="1">
      <c r="A329" s="1"/>
      <c r="B329" s="2"/>
      <c r="C329" s="3"/>
      <c r="D329" s="4"/>
      <c r="E329" s="3"/>
      <c r="F329" s="11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6"/>
      <c r="AQ329" s="6"/>
      <c r="AR329" s="6"/>
      <c r="AS329" s="6"/>
      <c r="AT329" s="6"/>
      <c r="AU329" s="6"/>
      <c r="AV329" s="6"/>
      <c r="AW329" s="6"/>
      <c r="AX329" s="6"/>
      <c r="AY329" s="6"/>
    </row>
    <row r="330" ht="9.75" customHeight="1">
      <c r="A330" s="1"/>
      <c r="B330" s="2"/>
      <c r="C330" s="3"/>
      <c r="D330" s="4"/>
      <c r="E330" s="3"/>
      <c r="F330" s="11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6"/>
      <c r="AQ330" s="6"/>
      <c r="AR330" s="6"/>
      <c r="AS330" s="6"/>
      <c r="AT330" s="6"/>
      <c r="AU330" s="6"/>
      <c r="AV330" s="6"/>
      <c r="AW330" s="6"/>
      <c r="AX330" s="6"/>
      <c r="AY330" s="6"/>
    </row>
    <row r="331" ht="9.75" customHeight="1">
      <c r="A331" s="1"/>
      <c r="B331" s="2"/>
      <c r="C331" s="3"/>
      <c r="D331" s="4"/>
      <c r="E331" s="3"/>
      <c r="F331" s="11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6"/>
      <c r="AQ331" s="6"/>
      <c r="AR331" s="6"/>
      <c r="AS331" s="6"/>
      <c r="AT331" s="6"/>
      <c r="AU331" s="6"/>
      <c r="AV331" s="6"/>
      <c r="AW331" s="6"/>
      <c r="AX331" s="6"/>
      <c r="AY331" s="6"/>
    </row>
    <row r="332" ht="9.75" customHeight="1">
      <c r="A332" s="1"/>
      <c r="B332" s="2"/>
      <c r="C332" s="3"/>
      <c r="D332" s="4"/>
      <c r="E332" s="3"/>
      <c r="F332" s="11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6"/>
      <c r="AQ332" s="6"/>
      <c r="AR332" s="6"/>
      <c r="AS332" s="6"/>
      <c r="AT332" s="6"/>
      <c r="AU332" s="6"/>
      <c r="AV332" s="6"/>
      <c r="AW332" s="6"/>
      <c r="AX332" s="6"/>
      <c r="AY332" s="6"/>
    </row>
    <row r="333" ht="9.75" customHeight="1">
      <c r="A333" s="1"/>
      <c r="B333" s="2"/>
      <c r="C333" s="3"/>
      <c r="D333" s="4"/>
      <c r="E333" s="3"/>
      <c r="F333" s="11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6"/>
      <c r="AQ333" s="6"/>
      <c r="AR333" s="6"/>
      <c r="AS333" s="6"/>
      <c r="AT333" s="6"/>
      <c r="AU333" s="6"/>
      <c r="AV333" s="6"/>
      <c r="AW333" s="6"/>
      <c r="AX333" s="6"/>
      <c r="AY333" s="6"/>
    </row>
    <row r="334" ht="9.75" customHeight="1">
      <c r="A334" s="1"/>
      <c r="B334" s="2"/>
      <c r="C334" s="3"/>
      <c r="D334" s="4"/>
      <c r="E334" s="3"/>
      <c r="F334" s="11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6"/>
      <c r="AQ334" s="6"/>
      <c r="AR334" s="6"/>
      <c r="AS334" s="6"/>
      <c r="AT334" s="6"/>
      <c r="AU334" s="6"/>
      <c r="AV334" s="6"/>
      <c r="AW334" s="6"/>
      <c r="AX334" s="6"/>
      <c r="AY334" s="6"/>
    </row>
    <row r="335" ht="9.75" customHeight="1">
      <c r="A335" s="1"/>
      <c r="B335" s="2"/>
      <c r="C335" s="3"/>
      <c r="D335" s="4"/>
      <c r="E335" s="3"/>
      <c r="F335" s="11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6"/>
      <c r="AQ335" s="6"/>
      <c r="AR335" s="6"/>
      <c r="AS335" s="6"/>
      <c r="AT335" s="6"/>
      <c r="AU335" s="6"/>
      <c r="AV335" s="6"/>
      <c r="AW335" s="6"/>
      <c r="AX335" s="6"/>
      <c r="AY335" s="6"/>
    </row>
    <row r="336" ht="9.75" customHeight="1">
      <c r="A336" s="1"/>
      <c r="B336" s="2"/>
      <c r="C336" s="3"/>
      <c r="D336" s="4"/>
      <c r="E336" s="3"/>
      <c r="F336" s="11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6"/>
      <c r="AQ336" s="6"/>
      <c r="AR336" s="6"/>
      <c r="AS336" s="6"/>
      <c r="AT336" s="6"/>
      <c r="AU336" s="6"/>
      <c r="AV336" s="6"/>
      <c r="AW336" s="6"/>
      <c r="AX336" s="6"/>
      <c r="AY336" s="6"/>
    </row>
    <row r="337" ht="9.75" customHeight="1">
      <c r="A337" s="1"/>
      <c r="B337" s="2"/>
      <c r="C337" s="3"/>
      <c r="D337" s="4"/>
      <c r="E337" s="3"/>
      <c r="F337" s="11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6"/>
      <c r="AQ337" s="6"/>
      <c r="AR337" s="6"/>
      <c r="AS337" s="6"/>
      <c r="AT337" s="6"/>
      <c r="AU337" s="6"/>
      <c r="AV337" s="6"/>
      <c r="AW337" s="6"/>
      <c r="AX337" s="6"/>
      <c r="AY337" s="6"/>
    </row>
    <row r="338" ht="9.75" customHeight="1">
      <c r="A338" s="1"/>
      <c r="B338" s="2"/>
      <c r="C338" s="3"/>
      <c r="D338" s="4"/>
      <c r="E338" s="3"/>
      <c r="F338" s="11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6"/>
      <c r="AQ338" s="6"/>
      <c r="AR338" s="6"/>
      <c r="AS338" s="6"/>
      <c r="AT338" s="6"/>
      <c r="AU338" s="6"/>
      <c r="AV338" s="6"/>
      <c r="AW338" s="6"/>
      <c r="AX338" s="6"/>
      <c r="AY338" s="6"/>
    </row>
    <row r="339" ht="9.75" customHeight="1">
      <c r="A339" s="1"/>
      <c r="B339" s="2"/>
      <c r="C339" s="3"/>
      <c r="D339" s="4"/>
      <c r="E339" s="3"/>
      <c r="F339" s="11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6"/>
      <c r="AQ339" s="6"/>
      <c r="AR339" s="6"/>
      <c r="AS339" s="6"/>
      <c r="AT339" s="6"/>
      <c r="AU339" s="6"/>
      <c r="AV339" s="6"/>
      <c r="AW339" s="6"/>
      <c r="AX339" s="6"/>
      <c r="AY339" s="6"/>
    </row>
    <row r="340" ht="9.75" customHeight="1">
      <c r="A340" s="1"/>
      <c r="B340" s="2"/>
      <c r="C340" s="3"/>
      <c r="D340" s="4"/>
      <c r="E340" s="3"/>
      <c r="F340" s="11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6"/>
      <c r="AQ340" s="6"/>
      <c r="AR340" s="6"/>
      <c r="AS340" s="6"/>
      <c r="AT340" s="6"/>
      <c r="AU340" s="6"/>
      <c r="AV340" s="6"/>
      <c r="AW340" s="6"/>
      <c r="AX340" s="6"/>
      <c r="AY340" s="6"/>
    </row>
    <row r="341" ht="9.75" customHeight="1">
      <c r="A341" s="1"/>
      <c r="B341" s="2"/>
      <c r="C341" s="3"/>
      <c r="D341" s="4"/>
      <c r="E341" s="3"/>
      <c r="F341" s="11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6"/>
      <c r="AQ341" s="6"/>
      <c r="AR341" s="6"/>
      <c r="AS341" s="6"/>
      <c r="AT341" s="6"/>
      <c r="AU341" s="6"/>
      <c r="AV341" s="6"/>
      <c r="AW341" s="6"/>
      <c r="AX341" s="6"/>
      <c r="AY341" s="6"/>
    </row>
    <row r="342" ht="9.75" customHeight="1">
      <c r="A342" s="1"/>
      <c r="B342" s="2"/>
      <c r="C342" s="3"/>
      <c r="D342" s="4"/>
      <c r="E342" s="3"/>
      <c r="F342" s="11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6"/>
      <c r="AQ342" s="6"/>
      <c r="AR342" s="6"/>
      <c r="AS342" s="6"/>
      <c r="AT342" s="6"/>
      <c r="AU342" s="6"/>
      <c r="AV342" s="6"/>
      <c r="AW342" s="6"/>
      <c r="AX342" s="6"/>
      <c r="AY342" s="6"/>
    </row>
    <row r="343" ht="9.75" customHeight="1">
      <c r="A343" s="1"/>
      <c r="B343" s="2"/>
      <c r="C343" s="3"/>
      <c r="D343" s="4"/>
      <c r="E343" s="3"/>
      <c r="F343" s="11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6"/>
      <c r="AQ343" s="6"/>
      <c r="AR343" s="6"/>
      <c r="AS343" s="6"/>
      <c r="AT343" s="6"/>
      <c r="AU343" s="6"/>
      <c r="AV343" s="6"/>
      <c r="AW343" s="6"/>
      <c r="AX343" s="6"/>
      <c r="AY343" s="6"/>
    </row>
    <row r="344" ht="9.75" customHeight="1">
      <c r="A344" s="1"/>
      <c r="B344" s="2"/>
      <c r="C344" s="3"/>
      <c r="D344" s="4"/>
      <c r="E344" s="3"/>
      <c r="F344" s="11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6"/>
      <c r="AQ344" s="6"/>
      <c r="AR344" s="6"/>
      <c r="AS344" s="6"/>
      <c r="AT344" s="6"/>
      <c r="AU344" s="6"/>
      <c r="AV344" s="6"/>
      <c r="AW344" s="6"/>
      <c r="AX344" s="6"/>
      <c r="AY344" s="6"/>
    </row>
    <row r="345" ht="9.75" customHeight="1">
      <c r="A345" s="1"/>
      <c r="B345" s="2"/>
      <c r="C345" s="3"/>
      <c r="D345" s="4"/>
      <c r="E345" s="3"/>
      <c r="F345" s="11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6"/>
      <c r="AQ345" s="6"/>
      <c r="AR345" s="6"/>
      <c r="AS345" s="6"/>
      <c r="AT345" s="6"/>
      <c r="AU345" s="6"/>
      <c r="AV345" s="6"/>
      <c r="AW345" s="6"/>
      <c r="AX345" s="6"/>
      <c r="AY345" s="6"/>
    </row>
    <row r="346" ht="9.75" customHeight="1">
      <c r="A346" s="1"/>
      <c r="B346" s="2"/>
      <c r="C346" s="3"/>
      <c r="D346" s="4"/>
      <c r="E346" s="3"/>
      <c r="F346" s="11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6"/>
      <c r="AQ346" s="6"/>
      <c r="AR346" s="6"/>
      <c r="AS346" s="6"/>
      <c r="AT346" s="6"/>
      <c r="AU346" s="6"/>
      <c r="AV346" s="6"/>
      <c r="AW346" s="6"/>
      <c r="AX346" s="6"/>
      <c r="AY346" s="6"/>
    </row>
    <row r="347" ht="9.75" customHeight="1">
      <c r="A347" s="1"/>
      <c r="B347" s="2"/>
      <c r="C347" s="3"/>
      <c r="D347" s="4"/>
      <c r="E347" s="3"/>
      <c r="F347" s="11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6"/>
      <c r="AQ347" s="6"/>
      <c r="AR347" s="6"/>
      <c r="AS347" s="6"/>
      <c r="AT347" s="6"/>
      <c r="AU347" s="6"/>
      <c r="AV347" s="6"/>
      <c r="AW347" s="6"/>
      <c r="AX347" s="6"/>
      <c r="AY347" s="6"/>
    </row>
    <row r="348" ht="9.75" customHeight="1">
      <c r="A348" s="1"/>
      <c r="B348" s="2"/>
      <c r="C348" s="3"/>
      <c r="D348" s="4"/>
      <c r="E348" s="3"/>
      <c r="F348" s="11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6"/>
      <c r="AQ348" s="6"/>
      <c r="AR348" s="6"/>
      <c r="AS348" s="6"/>
      <c r="AT348" s="6"/>
      <c r="AU348" s="6"/>
      <c r="AV348" s="6"/>
      <c r="AW348" s="6"/>
      <c r="AX348" s="6"/>
      <c r="AY348" s="6"/>
    </row>
    <row r="349" ht="9.75" customHeight="1">
      <c r="A349" s="1"/>
      <c r="B349" s="2"/>
      <c r="C349" s="3"/>
      <c r="D349" s="4"/>
      <c r="E349" s="3"/>
      <c r="F349" s="11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6"/>
      <c r="AQ349" s="6"/>
      <c r="AR349" s="6"/>
      <c r="AS349" s="6"/>
      <c r="AT349" s="6"/>
      <c r="AU349" s="6"/>
      <c r="AV349" s="6"/>
      <c r="AW349" s="6"/>
      <c r="AX349" s="6"/>
      <c r="AY349" s="6"/>
    </row>
    <row r="350" ht="9.75" customHeight="1">
      <c r="A350" s="1"/>
      <c r="B350" s="2"/>
      <c r="C350" s="3"/>
      <c r="D350" s="4"/>
      <c r="E350" s="3"/>
      <c r="F350" s="11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6"/>
      <c r="AQ350" s="6"/>
      <c r="AR350" s="6"/>
      <c r="AS350" s="6"/>
      <c r="AT350" s="6"/>
      <c r="AU350" s="6"/>
      <c r="AV350" s="6"/>
      <c r="AW350" s="6"/>
      <c r="AX350" s="6"/>
      <c r="AY350" s="6"/>
    </row>
    <row r="351" ht="9.75" customHeight="1">
      <c r="A351" s="1"/>
      <c r="B351" s="2"/>
      <c r="C351" s="3"/>
      <c r="D351" s="4"/>
      <c r="E351" s="3"/>
      <c r="F351" s="11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6"/>
      <c r="AQ351" s="6"/>
      <c r="AR351" s="6"/>
      <c r="AS351" s="6"/>
      <c r="AT351" s="6"/>
      <c r="AU351" s="6"/>
      <c r="AV351" s="6"/>
      <c r="AW351" s="6"/>
      <c r="AX351" s="6"/>
      <c r="AY351" s="6"/>
    </row>
    <row r="352" ht="9.75" customHeight="1">
      <c r="A352" s="1"/>
      <c r="B352" s="2"/>
      <c r="C352" s="3"/>
      <c r="D352" s="4"/>
      <c r="E352" s="3"/>
      <c r="F352" s="11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6"/>
      <c r="AQ352" s="6"/>
      <c r="AR352" s="6"/>
      <c r="AS352" s="6"/>
      <c r="AT352" s="6"/>
      <c r="AU352" s="6"/>
      <c r="AV352" s="6"/>
      <c r="AW352" s="6"/>
      <c r="AX352" s="6"/>
      <c r="AY352" s="6"/>
    </row>
    <row r="353" ht="9.75" customHeight="1">
      <c r="A353" s="1"/>
      <c r="B353" s="2"/>
      <c r="C353" s="3"/>
      <c r="D353" s="4"/>
      <c r="E353" s="3"/>
      <c r="F353" s="11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6"/>
      <c r="AQ353" s="6"/>
      <c r="AR353" s="6"/>
      <c r="AS353" s="6"/>
      <c r="AT353" s="6"/>
      <c r="AU353" s="6"/>
      <c r="AV353" s="6"/>
      <c r="AW353" s="6"/>
      <c r="AX353" s="6"/>
      <c r="AY353" s="6"/>
    </row>
    <row r="354" ht="9.75" customHeight="1">
      <c r="A354" s="1"/>
      <c r="B354" s="2"/>
      <c r="C354" s="3"/>
      <c r="D354" s="4"/>
      <c r="E354" s="3"/>
      <c r="F354" s="11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6"/>
      <c r="AQ354" s="6"/>
      <c r="AR354" s="6"/>
      <c r="AS354" s="6"/>
      <c r="AT354" s="6"/>
      <c r="AU354" s="6"/>
      <c r="AV354" s="6"/>
      <c r="AW354" s="6"/>
      <c r="AX354" s="6"/>
      <c r="AY354" s="6"/>
    </row>
    <row r="355" ht="9.75" customHeight="1">
      <c r="A355" s="1"/>
      <c r="B355" s="2"/>
      <c r="C355" s="3"/>
      <c r="D355" s="4"/>
      <c r="E355" s="3"/>
      <c r="F355" s="11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6"/>
      <c r="AQ355" s="6"/>
      <c r="AR355" s="6"/>
      <c r="AS355" s="6"/>
      <c r="AT355" s="6"/>
      <c r="AU355" s="6"/>
      <c r="AV355" s="6"/>
      <c r="AW355" s="6"/>
      <c r="AX355" s="6"/>
      <c r="AY355" s="6"/>
    </row>
    <row r="356" ht="9.75" customHeight="1">
      <c r="A356" s="1"/>
      <c r="B356" s="2"/>
      <c r="C356" s="3"/>
      <c r="D356" s="4"/>
      <c r="E356" s="3"/>
      <c r="F356" s="11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6"/>
      <c r="AQ356" s="6"/>
      <c r="AR356" s="6"/>
      <c r="AS356" s="6"/>
      <c r="AT356" s="6"/>
      <c r="AU356" s="6"/>
      <c r="AV356" s="6"/>
      <c r="AW356" s="6"/>
      <c r="AX356" s="6"/>
      <c r="AY356" s="6"/>
    </row>
    <row r="357" ht="9.75" customHeight="1">
      <c r="A357" s="1"/>
      <c r="B357" s="2"/>
      <c r="C357" s="3"/>
      <c r="D357" s="4"/>
      <c r="E357" s="3"/>
      <c r="F357" s="11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6"/>
      <c r="AQ357" s="6"/>
      <c r="AR357" s="6"/>
      <c r="AS357" s="6"/>
      <c r="AT357" s="6"/>
      <c r="AU357" s="6"/>
      <c r="AV357" s="6"/>
      <c r="AW357" s="6"/>
      <c r="AX357" s="6"/>
      <c r="AY357" s="6"/>
    </row>
    <row r="358" ht="9.75" customHeight="1">
      <c r="A358" s="1"/>
      <c r="B358" s="2"/>
      <c r="C358" s="3"/>
      <c r="D358" s="4"/>
      <c r="E358" s="3"/>
      <c r="F358" s="11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6"/>
      <c r="AQ358" s="6"/>
      <c r="AR358" s="6"/>
      <c r="AS358" s="6"/>
      <c r="AT358" s="6"/>
      <c r="AU358" s="6"/>
      <c r="AV358" s="6"/>
      <c r="AW358" s="6"/>
      <c r="AX358" s="6"/>
      <c r="AY358" s="6"/>
    </row>
    <row r="359" ht="9.75" customHeight="1">
      <c r="A359" s="1"/>
      <c r="B359" s="2"/>
      <c r="C359" s="3"/>
      <c r="D359" s="4"/>
      <c r="E359" s="3"/>
      <c r="F359" s="11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6"/>
      <c r="AQ359" s="6"/>
      <c r="AR359" s="6"/>
      <c r="AS359" s="6"/>
      <c r="AT359" s="6"/>
      <c r="AU359" s="6"/>
      <c r="AV359" s="6"/>
      <c r="AW359" s="6"/>
      <c r="AX359" s="6"/>
      <c r="AY359" s="6"/>
    </row>
    <row r="360" ht="9.75" customHeight="1">
      <c r="A360" s="1"/>
      <c r="B360" s="2"/>
      <c r="C360" s="3"/>
      <c r="D360" s="4"/>
      <c r="E360" s="3"/>
      <c r="F360" s="11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6"/>
      <c r="AQ360" s="6"/>
      <c r="AR360" s="6"/>
      <c r="AS360" s="6"/>
      <c r="AT360" s="6"/>
      <c r="AU360" s="6"/>
      <c r="AV360" s="6"/>
      <c r="AW360" s="6"/>
      <c r="AX360" s="6"/>
      <c r="AY360" s="6"/>
    </row>
    <row r="361" ht="9.75" customHeight="1">
      <c r="A361" s="1"/>
      <c r="B361" s="2"/>
      <c r="C361" s="3"/>
      <c r="D361" s="4"/>
      <c r="E361" s="3"/>
      <c r="F361" s="11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6"/>
      <c r="AQ361" s="6"/>
      <c r="AR361" s="6"/>
      <c r="AS361" s="6"/>
      <c r="AT361" s="6"/>
      <c r="AU361" s="6"/>
      <c r="AV361" s="6"/>
      <c r="AW361" s="6"/>
      <c r="AX361" s="6"/>
      <c r="AY361" s="6"/>
    </row>
    <row r="362" ht="9.75" customHeight="1">
      <c r="A362" s="1"/>
      <c r="B362" s="2"/>
      <c r="C362" s="3"/>
      <c r="D362" s="4"/>
      <c r="E362" s="3"/>
      <c r="F362" s="11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6"/>
      <c r="AQ362" s="6"/>
      <c r="AR362" s="6"/>
      <c r="AS362" s="6"/>
      <c r="AT362" s="6"/>
      <c r="AU362" s="6"/>
      <c r="AV362" s="6"/>
      <c r="AW362" s="6"/>
      <c r="AX362" s="6"/>
      <c r="AY362" s="6"/>
    </row>
    <row r="363" ht="9.75" customHeight="1">
      <c r="A363" s="1"/>
      <c r="B363" s="2"/>
      <c r="C363" s="3"/>
      <c r="D363" s="4"/>
      <c r="E363" s="3"/>
      <c r="F363" s="11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6"/>
      <c r="AQ363" s="6"/>
      <c r="AR363" s="6"/>
      <c r="AS363" s="6"/>
      <c r="AT363" s="6"/>
      <c r="AU363" s="6"/>
      <c r="AV363" s="6"/>
      <c r="AW363" s="6"/>
      <c r="AX363" s="6"/>
      <c r="AY363" s="6"/>
    </row>
    <row r="364" ht="9.75" customHeight="1">
      <c r="A364" s="1"/>
      <c r="B364" s="2"/>
      <c r="C364" s="3"/>
      <c r="D364" s="4"/>
      <c r="E364" s="3"/>
      <c r="F364" s="11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6"/>
      <c r="AQ364" s="6"/>
      <c r="AR364" s="6"/>
      <c r="AS364" s="6"/>
      <c r="AT364" s="6"/>
      <c r="AU364" s="6"/>
      <c r="AV364" s="6"/>
      <c r="AW364" s="6"/>
      <c r="AX364" s="6"/>
      <c r="AY364" s="6"/>
    </row>
    <row r="365" ht="9.75" customHeight="1">
      <c r="A365" s="1"/>
      <c r="B365" s="2"/>
      <c r="C365" s="3"/>
      <c r="D365" s="4"/>
      <c r="E365" s="3"/>
      <c r="F365" s="11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6"/>
      <c r="AQ365" s="6"/>
      <c r="AR365" s="6"/>
      <c r="AS365" s="6"/>
      <c r="AT365" s="6"/>
      <c r="AU365" s="6"/>
      <c r="AV365" s="6"/>
      <c r="AW365" s="6"/>
      <c r="AX365" s="6"/>
      <c r="AY365" s="6"/>
    </row>
    <row r="366" ht="9.75" customHeight="1">
      <c r="A366" s="1"/>
      <c r="B366" s="2"/>
      <c r="C366" s="3"/>
      <c r="D366" s="4"/>
      <c r="E366" s="3"/>
      <c r="F366" s="11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6"/>
      <c r="AQ366" s="6"/>
      <c r="AR366" s="6"/>
      <c r="AS366" s="6"/>
      <c r="AT366" s="6"/>
      <c r="AU366" s="6"/>
      <c r="AV366" s="6"/>
      <c r="AW366" s="6"/>
      <c r="AX366" s="6"/>
      <c r="AY366" s="6"/>
    </row>
    <row r="367" ht="9.75" customHeight="1">
      <c r="A367" s="1"/>
      <c r="B367" s="2"/>
      <c r="C367" s="3"/>
      <c r="D367" s="4"/>
      <c r="E367" s="3"/>
      <c r="F367" s="11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6"/>
      <c r="AQ367" s="6"/>
      <c r="AR367" s="6"/>
      <c r="AS367" s="6"/>
      <c r="AT367" s="6"/>
      <c r="AU367" s="6"/>
      <c r="AV367" s="6"/>
      <c r="AW367" s="6"/>
      <c r="AX367" s="6"/>
      <c r="AY367" s="6"/>
    </row>
    <row r="368" ht="9.75" customHeight="1">
      <c r="A368" s="1"/>
      <c r="B368" s="2"/>
      <c r="C368" s="3"/>
      <c r="D368" s="4"/>
      <c r="E368" s="3"/>
      <c r="F368" s="11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6"/>
      <c r="AQ368" s="6"/>
      <c r="AR368" s="6"/>
      <c r="AS368" s="6"/>
      <c r="AT368" s="6"/>
      <c r="AU368" s="6"/>
      <c r="AV368" s="6"/>
      <c r="AW368" s="6"/>
      <c r="AX368" s="6"/>
      <c r="AY368" s="6"/>
    </row>
    <row r="369" ht="9.75" customHeight="1">
      <c r="A369" s="1"/>
      <c r="B369" s="2"/>
      <c r="C369" s="3"/>
      <c r="D369" s="4"/>
      <c r="E369" s="3"/>
      <c r="F369" s="11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6"/>
      <c r="AQ369" s="6"/>
      <c r="AR369" s="6"/>
      <c r="AS369" s="6"/>
      <c r="AT369" s="6"/>
      <c r="AU369" s="6"/>
      <c r="AV369" s="6"/>
      <c r="AW369" s="6"/>
      <c r="AX369" s="6"/>
      <c r="AY369" s="6"/>
    </row>
    <row r="370" ht="9.75" customHeight="1">
      <c r="A370" s="1"/>
      <c r="B370" s="2"/>
      <c r="C370" s="3"/>
      <c r="D370" s="4"/>
      <c r="E370" s="3"/>
      <c r="F370" s="11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6"/>
      <c r="AQ370" s="6"/>
      <c r="AR370" s="6"/>
      <c r="AS370" s="6"/>
      <c r="AT370" s="6"/>
      <c r="AU370" s="6"/>
      <c r="AV370" s="6"/>
      <c r="AW370" s="6"/>
      <c r="AX370" s="6"/>
      <c r="AY370" s="6"/>
    </row>
    <row r="371" ht="9.75" customHeight="1">
      <c r="A371" s="1"/>
      <c r="B371" s="2"/>
      <c r="C371" s="3"/>
      <c r="D371" s="4"/>
      <c r="E371" s="3"/>
      <c r="F371" s="11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6"/>
      <c r="AQ371" s="6"/>
      <c r="AR371" s="6"/>
      <c r="AS371" s="6"/>
      <c r="AT371" s="6"/>
      <c r="AU371" s="6"/>
      <c r="AV371" s="6"/>
      <c r="AW371" s="6"/>
      <c r="AX371" s="6"/>
      <c r="AY371" s="6"/>
    </row>
    <row r="372" ht="9.75" customHeight="1">
      <c r="A372" s="1"/>
      <c r="B372" s="2"/>
      <c r="C372" s="3"/>
      <c r="D372" s="4"/>
      <c r="E372" s="3"/>
      <c r="F372" s="11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6"/>
      <c r="AQ372" s="6"/>
      <c r="AR372" s="6"/>
      <c r="AS372" s="6"/>
      <c r="AT372" s="6"/>
      <c r="AU372" s="6"/>
      <c r="AV372" s="6"/>
      <c r="AW372" s="6"/>
      <c r="AX372" s="6"/>
      <c r="AY372" s="6"/>
    </row>
    <row r="373" ht="9.75" customHeight="1">
      <c r="A373" s="1"/>
      <c r="B373" s="2"/>
      <c r="C373" s="3"/>
      <c r="D373" s="4"/>
      <c r="E373" s="3"/>
      <c r="F373" s="11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6"/>
      <c r="AQ373" s="6"/>
      <c r="AR373" s="6"/>
      <c r="AS373" s="6"/>
      <c r="AT373" s="6"/>
      <c r="AU373" s="6"/>
      <c r="AV373" s="6"/>
      <c r="AW373" s="6"/>
      <c r="AX373" s="6"/>
      <c r="AY373" s="6"/>
    </row>
    <row r="374" ht="9.75" customHeight="1">
      <c r="A374" s="1"/>
      <c r="B374" s="2"/>
      <c r="C374" s="3"/>
      <c r="D374" s="4"/>
      <c r="E374" s="3"/>
      <c r="F374" s="11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6"/>
      <c r="AQ374" s="6"/>
      <c r="AR374" s="6"/>
      <c r="AS374" s="6"/>
      <c r="AT374" s="6"/>
      <c r="AU374" s="6"/>
      <c r="AV374" s="6"/>
      <c r="AW374" s="6"/>
      <c r="AX374" s="6"/>
      <c r="AY374" s="6"/>
    </row>
    <row r="375" ht="9.75" customHeight="1">
      <c r="A375" s="1"/>
      <c r="B375" s="2"/>
      <c r="C375" s="3"/>
      <c r="D375" s="4"/>
      <c r="E375" s="3"/>
      <c r="F375" s="11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6"/>
      <c r="AQ375" s="6"/>
      <c r="AR375" s="6"/>
      <c r="AS375" s="6"/>
      <c r="AT375" s="6"/>
      <c r="AU375" s="6"/>
      <c r="AV375" s="6"/>
      <c r="AW375" s="6"/>
      <c r="AX375" s="6"/>
      <c r="AY375" s="6"/>
    </row>
    <row r="376" ht="9.75" customHeight="1">
      <c r="A376" s="1"/>
      <c r="B376" s="2"/>
      <c r="C376" s="3"/>
      <c r="D376" s="4"/>
      <c r="E376" s="3"/>
      <c r="F376" s="11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6"/>
      <c r="AQ376" s="6"/>
      <c r="AR376" s="6"/>
      <c r="AS376" s="6"/>
      <c r="AT376" s="6"/>
      <c r="AU376" s="6"/>
      <c r="AV376" s="6"/>
      <c r="AW376" s="6"/>
      <c r="AX376" s="6"/>
      <c r="AY376" s="6"/>
    </row>
    <row r="377" ht="9.75" customHeight="1">
      <c r="A377" s="1"/>
      <c r="B377" s="2"/>
      <c r="C377" s="3"/>
      <c r="D377" s="4"/>
      <c r="E377" s="3"/>
      <c r="F377" s="11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6"/>
      <c r="AQ377" s="6"/>
      <c r="AR377" s="6"/>
      <c r="AS377" s="6"/>
      <c r="AT377" s="6"/>
      <c r="AU377" s="6"/>
      <c r="AV377" s="6"/>
      <c r="AW377" s="6"/>
      <c r="AX377" s="6"/>
      <c r="AY377" s="6"/>
    </row>
    <row r="378" ht="9.75" customHeight="1">
      <c r="A378" s="1"/>
      <c r="B378" s="2"/>
      <c r="C378" s="3"/>
      <c r="D378" s="4"/>
      <c r="E378" s="3"/>
      <c r="F378" s="11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6"/>
      <c r="AQ378" s="6"/>
      <c r="AR378" s="6"/>
      <c r="AS378" s="6"/>
      <c r="AT378" s="6"/>
      <c r="AU378" s="6"/>
      <c r="AV378" s="6"/>
      <c r="AW378" s="6"/>
      <c r="AX378" s="6"/>
      <c r="AY378" s="6"/>
    </row>
    <row r="379" ht="9.75" customHeight="1">
      <c r="A379" s="1"/>
      <c r="B379" s="2"/>
      <c r="C379" s="3"/>
      <c r="D379" s="4"/>
      <c r="E379" s="3"/>
      <c r="F379" s="11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6"/>
      <c r="AQ379" s="6"/>
      <c r="AR379" s="6"/>
      <c r="AS379" s="6"/>
      <c r="AT379" s="6"/>
      <c r="AU379" s="6"/>
      <c r="AV379" s="6"/>
      <c r="AW379" s="6"/>
      <c r="AX379" s="6"/>
      <c r="AY379" s="6"/>
    </row>
    <row r="380" ht="9.75" customHeight="1">
      <c r="A380" s="1"/>
      <c r="B380" s="2"/>
      <c r="C380" s="3"/>
      <c r="D380" s="4"/>
      <c r="E380" s="3"/>
      <c r="F380" s="11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6"/>
      <c r="AQ380" s="6"/>
      <c r="AR380" s="6"/>
      <c r="AS380" s="6"/>
      <c r="AT380" s="6"/>
      <c r="AU380" s="6"/>
      <c r="AV380" s="6"/>
      <c r="AW380" s="6"/>
      <c r="AX380" s="6"/>
      <c r="AY380" s="6"/>
    </row>
    <row r="381" ht="9.75" customHeight="1">
      <c r="A381" s="1"/>
      <c r="B381" s="2"/>
      <c r="C381" s="3"/>
      <c r="D381" s="4"/>
      <c r="E381" s="3"/>
      <c r="F381" s="11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6"/>
      <c r="AQ381" s="6"/>
      <c r="AR381" s="6"/>
      <c r="AS381" s="6"/>
      <c r="AT381" s="6"/>
      <c r="AU381" s="6"/>
      <c r="AV381" s="6"/>
      <c r="AW381" s="6"/>
      <c r="AX381" s="6"/>
      <c r="AY381" s="6"/>
    </row>
    <row r="382" ht="9.75" customHeight="1">
      <c r="A382" s="1"/>
      <c r="B382" s="2"/>
      <c r="C382" s="3"/>
      <c r="D382" s="4"/>
      <c r="E382" s="3"/>
      <c r="F382" s="11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6"/>
      <c r="AQ382" s="6"/>
      <c r="AR382" s="6"/>
      <c r="AS382" s="6"/>
      <c r="AT382" s="6"/>
      <c r="AU382" s="6"/>
      <c r="AV382" s="6"/>
      <c r="AW382" s="6"/>
      <c r="AX382" s="6"/>
      <c r="AY382" s="6"/>
    </row>
    <row r="383" ht="9.75" customHeight="1">
      <c r="A383" s="1"/>
      <c r="B383" s="2"/>
      <c r="C383" s="3"/>
      <c r="D383" s="4"/>
      <c r="E383" s="3"/>
      <c r="F383" s="11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6"/>
      <c r="AQ383" s="6"/>
      <c r="AR383" s="6"/>
      <c r="AS383" s="6"/>
      <c r="AT383" s="6"/>
      <c r="AU383" s="6"/>
      <c r="AV383" s="6"/>
      <c r="AW383" s="6"/>
      <c r="AX383" s="6"/>
      <c r="AY383" s="6"/>
    </row>
    <row r="384" ht="9.75" customHeight="1">
      <c r="A384" s="1"/>
      <c r="B384" s="2"/>
      <c r="C384" s="3"/>
      <c r="D384" s="4"/>
      <c r="E384" s="3"/>
      <c r="F384" s="11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6"/>
      <c r="AQ384" s="6"/>
      <c r="AR384" s="6"/>
      <c r="AS384" s="6"/>
      <c r="AT384" s="6"/>
      <c r="AU384" s="6"/>
      <c r="AV384" s="6"/>
      <c r="AW384" s="6"/>
      <c r="AX384" s="6"/>
      <c r="AY384" s="6"/>
    </row>
    <row r="385" ht="9.75" customHeight="1">
      <c r="A385" s="1"/>
      <c r="B385" s="2"/>
      <c r="C385" s="3"/>
      <c r="D385" s="4"/>
      <c r="E385" s="3"/>
      <c r="F385" s="11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6"/>
      <c r="AQ385" s="6"/>
      <c r="AR385" s="6"/>
      <c r="AS385" s="6"/>
      <c r="AT385" s="6"/>
      <c r="AU385" s="6"/>
      <c r="AV385" s="6"/>
      <c r="AW385" s="6"/>
      <c r="AX385" s="6"/>
      <c r="AY385" s="6"/>
    </row>
    <row r="386" ht="9.75" customHeight="1">
      <c r="A386" s="1"/>
      <c r="B386" s="2"/>
      <c r="C386" s="3"/>
      <c r="D386" s="4"/>
      <c r="E386" s="3"/>
      <c r="F386" s="11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6"/>
      <c r="AQ386" s="6"/>
      <c r="AR386" s="6"/>
      <c r="AS386" s="6"/>
      <c r="AT386" s="6"/>
      <c r="AU386" s="6"/>
      <c r="AV386" s="6"/>
      <c r="AW386" s="6"/>
      <c r="AX386" s="6"/>
      <c r="AY386" s="6"/>
    </row>
    <row r="387" ht="9.75" customHeight="1">
      <c r="A387" s="1"/>
      <c r="B387" s="2"/>
      <c r="C387" s="3"/>
      <c r="D387" s="4"/>
      <c r="E387" s="3"/>
      <c r="F387" s="11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6"/>
      <c r="AQ387" s="6"/>
      <c r="AR387" s="6"/>
      <c r="AS387" s="6"/>
      <c r="AT387" s="6"/>
      <c r="AU387" s="6"/>
      <c r="AV387" s="6"/>
      <c r="AW387" s="6"/>
      <c r="AX387" s="6"/>
      <c r="AY387" s="6"/>
    </row>
    <row r="388" ht="9.75" customHeight="1">
      <c r="A388" s="1"/>
      <c r="B388" s="2"/>
      <c r="C388" s="3"/>
      <c r="D388" s="4"/>
      <c r="E388" s="3"/>
      <c r="F388" s="11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6"/>
      <c r="AQ388" s="6"/>
      <c r="AR388" s="6"/>
      <c r="AS388" s="6"/>
      <c r="AT388" s="6"/>
      <c r="AU388" s="6"/>
      <c r="AV388" s="6"/>
      <c r="AW388" s="6"/>
      <c r="AX388" s="6"/>
      <c r="AY388" s="6"/>
    </row>
    <row r="389" ht="9.75" customHeight="1">
      <c r="A389" s="1"/>
      <c r="B389" s="2"/>
      <c r="C389" s="3"/>
      <c r="D389" s="4"/>
      <c r="E389" s="3"/>
      <c r="F389" s="11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6"/>
      <c r="AQ389" s="6"/>
      <c r="AR389" s="6"/>
      <c r="AS389" s="6"/>
      <c r="AT389" s="6"/>
      <c r="AU389" s="6"/>
      <c r="AV389" s="6"/>
      <c r="AW389" s="6"/>
      <c r="AX389" s="6"/>
      <c r="AY389" s="6"/>
    </row>
    <row r="390" ht="9.75" customHeight="1">
      <c r="A390" s="1"/>
      <c r="B390" s="2"/>
      <c r="C390" s="3"/>
      <c r="D390" s="4"/>
      <c r="E390" s="3"/>
      <c r="F390" s="11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6"/>
      <c r="AQ390" s="6"/>
      <c r="AR390" s="6"/>
      <c r="AS390" s="6"/>
      <c r="AT390" s="6"/>
      <c r="AU390" s="6"/>
      <c r="AV390" s="6"/>
      <c r="AW390" s="6"/>
      <c r="AX390" s="6"/>
      <c r="AY390" s="6"/>
    </row>
    <row r="391" ht="9.75" customHeight="1">
      <c r="A391" s="1"/>
      <c r="B391" s="2"/>
      <c r="C391" s="3"/>
      <c r="D391" s="4"/>
      <c r="E391" s="3"/>
      <c r="F391" s="11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6"/>
      <c r="AQ391" s="6"/>
      <c r="AR391" s="6"/>
      <c r="AS391" s="6"/>
      <c r="AT391" s="6"/>
      <c r="AU391" s="6"/>
      <c r="AV391" s="6"/>
      <c r="AW391" s="6"/>
      <c r="AX391" s="6"/>
      <c r="AY391" s="6"/>
    </row>
    <row r="392" ht="9.75" customHeight="1">
      <c r="A392" s="1"/>
      <c r="B392" s="2"/>
      <c r="C392" s="3"/>
      <c r="D392" s="4"/>
      <c r="E392" s="3"/>
      <c r="F392" s="11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6"/>
      <c r="AQ392" s="6"/>
      <c r="AR392" s="6"/>
      <c r="AS392" s="6"/>
      <c r="AT392" s="6"/>
      <c r="AU392" s="6"/>
      <c r="AV392" s="6"/>
      <c r="AW392" s="6"/>
      <c r="AX392" s="6"/>
      <c r="AY392" s="6"/>
    </row>
    <row r="393" ht="9.75" customHeight="1">
      <c r="A393" s="1"/>
      <c r="B393" s="2"/>
      <c r="C393" s="3"/>
      <c r="D393" s="4"/>
      <c r="E393" s="3"/>
      <c r="F393" s="11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6"/>
      <c r="AQ393" s="6"/>
      <c r="AR393" s="6"/>
      <c r="AS393" s="6"/>
      <c r="AT393" s="6"/>
      <c r="AU393" s="6"/>
      <c r="AV393" s="6"/>
      <c r="AW393" s="6"/>
      <c r="AX393" s="6"/>
      <c r="AY393" s="6"/>
    </row>
    <row r="394" ht="9.75" customHeight="1">
      <c r="A394" s="1"/>
      <c r="B394" s="2"/>
      <c r="C394" s="3"/>
      <c r="D394" s="4"/>
      <c r="E394" s="3"/>
      <c r="F394" s="11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6"/>
      <c r="AQ394" s="6"/>
      <c r="AR394" s="6"/>
      <c r="AS394" s="6"/>
      <c r="AT394" s="6"/>
      <c r="AU394" s="6"/>
      <c r="AV394" s="6"/>
      <c r="AW394" s="6"/>
      <c r="AX394" s="6"/>
      <c r="AY394" s="6"/>
    </row>
    <row r="395" ht="9.75" customHeight="1">
      <c r="A395" s="1"/>
      <c r="B395" s="2"/>
      <c r="C395" s="3"/>
      <c r="D395" s="4"/>
      <c r="E395" s="3"/>
      <c r="F395" s="11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6"/>
      <c r="AQ395" s="6"/>
      <c r="AR395" s="6"/>
      <c r="AS395" s="6"/>
      <c r="AT395" s="6"/>
      <c r="AU395" s="6"/>
      <c r="AV395" s="6"/>
      <c r="AW395" s="6"/>
      <c r="AX395" s="6"/>
      <c r="AY395" s="6"/>
    </row>
    <row r="396" ht="9.75" customHeight="1">
      <c r="A396" s="1"/>
      <c r="B396" s="2"/>
      <c r="C396" s="3"/>
      <c r="D396" s="4"/>
      <c r="E396" s="3"/>
      <c r="F396" s="11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6"/>
      <c r="AQ396" s="6"/>
      <c r="AR396" s="6"/>
      <c r="AS396" s="6"/>
      <c r="AT396" s="6"/>
      <c r="AU396" s="6"/>
      <c r="AV396" s="6"/>
      <c r="AW396" s="6"/>
      <c r="AX396" s="6"/>
      <c r="AY396" s="6"/>
    </row>
    <row r="397" ht="9.75" customHeight="1">
      <c r="A397" s="1"/>
      <c r="B397" s="2"/>
      <c r="C397" s="3"/>
      <c r="D397" s="4"/>
      <c r="E397" s="3"/>
      <c r="F397" s="11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6"/>
      <c r="AQ397" s="6"/>
      <c r="AR397" s="6"/>
      <c r="AS397" s="6"/>
      <c r="AT397" s="6"/>
      <c r="AU397" s="6"/>
      <c r="AV397" s="6"/>
      <c r="AW397" s="6"/>
      <c r="AX397" s="6"/>
      <c r="AY397" s="6"/>
    </row>
    <row r="398" ht="9.75" customHeight="1">
      <c r="A398" s="1"/>
      <c r="B398" s="2"/>
      <c r="C398" s="3"/>
      <c r="D398" s="4"/>
      <c r="E398" s="3"/>
      <c r="F398" s="11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6"/>
      <c r="AQ398" s="6"/>
      <c r="AR398" s="6"/>
      <c r="AS398" s="6"/>
      <c r="AT398" s="6"/>
      <c r="AU398" s="6"/>
      <c r="AV398" s="6"/>
      <c r="AW398" s="6"/>
      <c r="AX398" s="6"/>
      <c r="AY398" s="6"/>
    </row>
    <row r="399" ht="9.75" customHeight="1">
      <c r="A399" s="1"/>
      <c r="B399" s="2"/>
      <c r="C399" s="3"/>
      <c r="D399" s="4"/>
      <c r="E399" s="3"/>
      <c r="F399" s="11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6"/>
      <c r="AQ399" s="6"/>
      <c r="AR399" s="6"/>
      <c r="AS399" s="6"/>
      <c r="AT399" s="6"/>
      <c r="AU399" s="6"/>
      <c r="AV399" s="6"/>
      <c r="AW399" s="6"/>
      <c r="AX399" s="6"/>
      <c r="AY399" s="6"/>
    </row>
    <row r="400" ht="9.75" customHeight="1">
      <c r="A400" s="1"/>
      <c r="B400" s="2"/>
      <c r="C400" s="3"/>
      <c r="D400" s="4"/>
      <c r="E400" s="3"/>
      <c r="F400" s="11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6"/>
      <c r="AQ400" s="6"/>
      <c r="AR400" s="6"/>
      <c r="AS400" s="6"/>
      <c r="AT400" s="6"/>
      <c r="AU400" s="6"/>
      <c r="AV400" s="6"/>
      <c r="AW400" s="6"/>
      <c r="AX400" s="6"/>
      <c r="AY400" s="6"/>
    </row>
    <row r="401" ht="9.75" customHeight="1">
      <c r="A401" s="1"/>
      <c r="B401" s="2"/>
      <c r="C401" s="3"/>
      <c r="D401" s="4"/>
      <c r="E401" s="3"/>
      <c r="F401" s="11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6"/>
      <c r="AQ401" s="6"/>
      <c r="AR401" s="6"/>
      <c r="AS401" s="6"/>
      <c r="AT401" s="6"/>
      <c r="AU401" s="6"/>
      <c r="AV401" s="6"/>
      <c r="AW401" s="6"/>
      <c r="AX401" s="6"/>
      <c r="AY401" s="6"/>
    </row>
    <row r="402" ht="9.75" customHeight="1">
      <c r="A402" s="1"/>
      <c r="B402" s="2"/>
      <c r="C402" s="3"/>
      <c r="D402" s="4"/>
      <c r="E402" s="3"/>
      <c r="F402" s="11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6"/>
      <c r="AQ402" s="6"/>
      <c r="AR402" s="6"/>
      <c r="AS402" s="6"/>
      <c r="AT402" s="6"/>
      <c r="AU402" s="6"/>
      <c r="AV402" s="6"/>
      <c r="AW402" s="6"/>
      <c r="AX402" s="6"/>
      <c r="AY402" s="6"/>
    </row>
    <row r="403" ht="9.75" customHeight="1">
      <c r="A403" s="1"/>
      <c r="B403" s="2"/>
      <c r="C403" s="3"/>
      <c r="D403" s="4"/>
      <c r="E403" s="3"/>
      <c r="F403" s="11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6"/>
      <c r="AQ403" s="6"/>
      <c r="AR403" s="6"/>
      <c r="AS403" s="6"/>
      <c r="AT403" s="6"/>
      <c r="AU403" s="6"/>
      <c r="AV403" s="6"/>
      <c r="AW403" s="6"/>
      <c r="AX403" s="6"/>
      <c r="AY403" s="6"/>
    </row>
    <row r="404" ht="9.75" customHeight="1">
      <c r="A404" s="1"/>
      <c r="B404" s="2"/>
      <c r="C404" s="3"/>
      <c r="D404" s="4"/>
      <c r="E404" s="3"/>
      <c r="F404" s="11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6"/>
      <c r="AQ404" s="6"/>
      <c r="AR404" s="6"/>
      <c r="AS404" s="6"/>
      <c r="AT404" s="6"/>
      <c r="AU404" s="6"/>
      <c r="AV404" s="6"/>
      <c r="AW404" s="6"/>
      <c r="AX404" s="6"/>
      <c r="AY404" s="6"/>
    </row>
    <row r="405" ht="9.75" customHeight="1">
      <c r="A405" s="1"/>
      <c r="B405" s="2"/>
      <c r="C405" s="3"/>
      <c r="D405" s="4"/>
      <c r="E405" s="3"/>
      <c r="F405" s="11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6"/>
      <c r="AQ405" s="6"/>
      <c r="AR405" s="6"/>
      <c r="AS405" s="6"/>
      <c r="AT405" s="6"/>
      <c r="AU405" s="6"/>
      <c r="AV405" s="6"/>
      <c r="AW405" s="6"/>
      <c r="AX405" s="6"/>
      <c r="AY405" s="6"/>
    </row>
    <row r="406" ht="9.75" customHeight="1">
      <c r="A406" s="1"/>
      <c r="B406" s="2"/>
      <c r="C406" s="3"/>
      <c r="D406" s="4"/>
      <c r="E406" s="3"/>
      <c r="F406" s="11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6"/>
      <c r="AQ406" s="6"/>
      <c r="AR406" s="6"/>
      <c r="AS406" s="6"/>
      <c r="AT406" s="6"/>
      <c r="AU406" s="6"/>
      <c r="AV406" s="6"/>
      <c r="AW406" s="6"/>
      <c r="AX406" s="6"/>
      <c r="AY406" s="6"/>
    </row>
    <row r="407" ht="9.75" customHeight="1">
      <c r="A407" s="1"/>
      <c r="B407" s="2"/>
      <c r="C407" s="3"/>
      <c r="D407" s="4"/>
      <c r="E407" s="3"/>
      <c r="F407" s="11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6"/>
      <c r="AQ407" s="6"/>
      <c r="AR407" s="6"/>
      <c r="AS407" s="6"/>
      <c r="AT407" s="6"/>
      <c r="AU407" s="6"/>
      <c r="AV407" s="6"/>
      <c r="AW407" s="6"/>
      <c r="AX407" s="6"/>
      <c r="AY407" s="6"/>
    </row>
    <row r="408" ht="9.75" customHeight="1">
      <c r="A408" s="1"/>
      <c r="B408" s="2"/>
      <c r="C408" s="3"/>
      <c r="D408" s="4"/>
      <c r="E408" s="3"/>
      <c r="F408" s="11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6"/>
      <c r="AQ408" s="6"/>
      <c r="AR408" s="6"/>
      <c r="AS408" s="6"/>
      <c r="AT408" s="6"/>
      <c r="AU408" s="6"/>
      <c r="AV408" s="6"/>
      <c r="AW408" s="6"/>
      <c r="AX408" s="6"/>
      <c r="AY408" s="6"/>
    </row>
    <row r="409" ht="9.75" customHeight="1">
      <c r="A409" s="1"/>
      <c r="B409" s="2"/>
      <c r="C409" s="3"/>
      <c r="D409" s="4"/>
      <c r="E409" s="3"/>
      <c r="F409" s="11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6"/>
      <c r="AQ409" s="6"/>
      <c r="AR409" s="6"/>
      <c r="AS409" s="6"/>
      <c r="AT409" s="6"/>
      <c r="AU409" s="6"/>
      <c r="AV409" s="6"/>
      <c r="AW409" s="6"/>
      <c r="AX409" s="6"/>
      <c r="AY409" s="6"/>
    </row>
    <row r="410" ht="9.75" customHeight="1">
      <c r="A410" s="1"/>
      <c r="B410" s="2"/>
      <c r="C410" s="3"/>
      <c r="D410" s="4"/>
      <c r="E410" s="3"/>
      <c r="F410" s="11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6"/>
      <c r="AQ410" s="6"/>
      <c r="AR410" s="6"/>
      <c r="AS410" s="6"/>
      <c r="AT410" s="6"/>
      <c r="AU410" s="6"/>
      <c r="AV410" s="6"/>
      <c r="AW410" s="6"/>
      <c r="AX410" s="6"/>
      <c r="AY410" s="6"/>
    </row>
    <row r="411" ht="9.75" customHeight="1">
      <c r="A411" s="1"/>
      <c r="B411" s="2"/>
      <c r="C411" s="3"/>
      <c r="D411" s="4"/>
      <c r="E411" s="3"/>
      <c r="F411" s="11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6"/>
      <c r="AQ411" s="6"/>
      <c r="AR411" s="6"/>
      <c r="AS411" s="6"/>
      <c r="AT411" s="6"/>
      <c r="AU411" s="6"/>
      <c r="AV411" s="6"/>
      <c r="AW411" s="6"/>
      <c r="AX411" s="6"/>
      <c r="AY411" s="6"/>
    </row>
    <row r="412" ht="9.75" customHeight="1">
      <c r="A412" s="1"/>
      <c r="B412" s="2"/>
      <c r="C412" s="3"/>
      <c r="D412" s="4"/>
      <c r="E412" s="3"/>
      <c r="F412" s="11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6"/>
      <c r="AQ412" s="6"/>
      <c r="AR412" s="6"/>
      <c r="AS412" s="6"/>
      <c r="AT412" s="6"/>
      <c r="AU412" s="6"/>
      <c r="AV412" s="6"/>
      <c r="AW412" s="6"/>
      <c r="AX412" s="6"/>
      <c r="AY412" s="6"/>
    </row>
    <row r="413" ht="9.75" customHeight="1">
      <c r="A413" s="1"/>
      <c r="B413" s="2"/>
      <c r="C413" s="3"/>
      <c r="D413" s="4"/>
      <c r="E413" s="3"/>
      <c r="F413" s="11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6"/>
      <c r="AQ413" s="6"/>
      <c r="AR413" s="6"/>
      <c r="AS413" s="6"/>
      <c r="AT413" s="6"/>
      <c r="AU413" s="6"/>
      <c r="AV413" s="6"/>
      <c r="AW413" s="6"/>
      <c r="AX413" s="6"/>
      <c r="AY413" s="6"/>
    </row>
    <row r="414" ht="9.75" customHeight="1">
      <c r="A414" s="1"/>
      <c r="B414" s="2"/>
      <c r="C414" s="3"/>
      <c r="D414" s="4"/>
      <c r="E414" s="3"/>
      <c r="F414" s="11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6"/>
      <c r="AQ414" s="6"/>
      <c r="AR414" s="6"/>
      <c r="AS414" s="6"/>
      <c r="AT414" s="6"/>
      <c r="AU414" s="6"/>
      <c r="AV414" s="6"/>
      <c r="AW414" s="6"/>
      <c r="AX414" s="6"/>
      <c r="AY414" s="6"/>
    </row>
    <row r="415" ht="9.75" customHeight="1">
      <c r="A415" s="1"/>
      <c r="B415" s="2"/>
      <c r="C415" s="3"/>
      <c r="D415" s="4"/>
      <c r="E415" s="3"/>
      <c r="F415" s="11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6"/>
      <c r="AQ415" s="6"/>
      <c r="AR415" s="6"/>
      <c r="AS415" s="6"/>
      <c r="AT415" s="6"/>
      <c r="AU415" s="6"/>
      <c r="AV415" s="6"/>
      <c r="AW415" s="6"/>
      <c r="AX415" s="6"/>
      <c r="AY415" s="6"/>
    </row>
    <row r="416" ht="9.75" customHeight="1">
      <c r="A416" s="1"/>
      <c r="B416" s="2"/>
      <c r="C416" s="3"/>
      <c r="D416" s="4"/>
      <c r="E416" s="3"/>
      <c r="F416" s="11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6"/>
      <c r="AQ416" s="6"/>
      <c r="AR416" s="6"/>
      <c r="AS416" s="6"/>
      <c r="AT416" s="6"/>
      <c r="AU416" s="6"/>
      <c r="AV416" s="6"/>
      <c r="AW416" s="6"/>
      <c r="AX416" s="6"/>
      <c r="AY416" s="6"/>
    </row>
    <row r="417" ht="9.75" customHeight="1">
      <c r="A417" s="1"/>
      <c r="B417" s="2"/>
      <c r="C417" s="3"/>
      <c r="D417" s="4"/>
      <c r="E417" s="3"/>
      <c r="F417" s="11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6"/>
      <c r="AQ417" s="6"/>
      <c r="AR417" s="6"/>
      <c r="AS417" s="6"/>
      <c r="AT417" s="6"/>
      <c r="AU417" s="6"/>
      <c r="AV417" s="6"/>
      <c r="AW417" s="6"/>
      <c r="AX417" s="6"/>
      <c r="AY417" s="6"/>
    </row>
    <row r="418" ht="9.75" customHeight="1">
      <c r="A418" s="1"/>
      <c r="B418" s="2"/>
      <c r="C418" s="3"/>
      <c r="D418" s="4"/>
      <c r="E418" s="3"/>
      <c r="F418" s="11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6"/>
      <c r="AQ418" s="6"/>
      <c r="AR418" s="6"/>
      <c r="AS418" s="6"/>
      <c r="AT418" s="6"/>
      <c r="AU418" s="6"/>
      <c r="AV418" s="6"/>
      <c r="AW418" s="6"/>
      <c r="AX418" s="6"/>
      <c r="AY418" s="6"/>
    </row>
    <row r="419" ht="9.75" customHeight="1">
      <c r="A419" s="1"/>
      <c r="B419" s="2"/>
      <c r="C419" s="3"/>
      <c r="D419" s="4"/>
      <c r="E419" s="3"/>
      <c r="F419" s="11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6"/>
      <c r="AQ419" s="6"/>
      <c r="AR419" s="6"/>
      <c r="AS419" s="6"/>
      <c r="AT419" s="6"/>
      <c r="AU419" s="6"/>
      <c r="AV419" s="6"/>
      <c r="AW419" s="6"/>
      <c r="AX419" s="6"/>
      <c r="AY419" s="6"/>
    </row>
    <row r="420" ht="9.75" customHeight="1">
      <c r="A420" s="1"/>
      <c r="B420" s="2"/>
      <c r="C420" s="3"/>
      <c r="D420" s="4"/>
      <c r="E420" s="3"/>
      <c r="F420" s="11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6"/>
      <c r="AQ420" s="6"/>
      <c r="AR420" s="6"/>
      <c r="AS420" s="6"/>
      <c r="AT420" s="6"/>
      <c r="AU420" s="6"/>
      <c r="AV420" s="6"/>
      <c r="AW420" s="6"/>
      <c r="AX420" s="6"/>
      <c r="AY420" s="6"/>
    </row>
    <row r="421" ht="9.75" customHeight="1">
      <c r="A421" s="1"/>
      <c r="B421" s="2"/>
      <c r="C421" s="3"/>
      <c r="D421" s="4"/>
      <c r="E421" s="3"/>
      <c r="F421" s="11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6"/>
      <c r="AQ421" s="6"/>
      <c r="AR421" s="6"/>
      <c r="AS421" s="6"/>
      <c r="AT421" s="6"/>
      <c r="AU421" s="6"/>
      <c r="AV421" s="6"/>
      <c r="AW421" s="6"/>
      <c r="AX421" s="6"/>
      <c r="AY421" s="6"/>
    </row>
    <row r="422" ht="9.75" customHeight="1">
      <c r="A422" s="1"/>
      <c r="B422" s="2"/>
      <c r="C422" s="3"/>
      <c r="D422" s="4"/>
      <c r="E422" s="3"/>
      <c r="F422" s="11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6"/>
      <c r="AQ422" s="6"/>
      <c r="AR422" s="6"/>
      <c r="AS422" s="6"/>
      <c r="AT422" s="6"/>
      <c r="AU422" s="6"/>
      <c r="AV422" s="6"/>
      <c r="AW422" s="6"/>
      <c r="AX422" s="6"/>
      <c r="AY422" s="6"/>
    </row>
    <row r="423" ht="9.75" customHeight="1">
      <c r="A423" s="1"/>
      <c r="B423" s="2"/>
      <c r="C423" s="3"/>
      <c r="D423" s="4"/>
      <c r="E423" s="3"/>
      <c r="F423" s="11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6"/>
      <c r="AQ423" s="6"/>
      <c r="AR423" s="6"/>
      <c r="AS423" s="6"/>
      <c r="AT423" s="6"/>
      <c r="AU423" s="6"/>
      <c r="AV423" s="6"/>
      <c r="AW423" s="6"/>
      <c r="AX423" s="6"/>
      <c r="AY423" s="6"/>
    </row>
    <row r="424" ht="9.75" customHeight="1">
      <c r="A424" s="1"/>
      <c r="B424" s="2"/>
      <c r="C424" s="3"/>
      <c r="D424" s="4"/>
      <c r="E424" s="3"/>
      <c r="F424" s="11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6"/>
      <c r="AQ424" s="6"/>
      <c r="AR424" s="6"/>
      <c r="AS424" s="6"/>
      <c r="AT424" s="6"/>
      <c r="AU424" s="6"/>
      <c r="AV424" s="6"/>
      <c r="AW424" s="6"/>
      <c r="AX424" s="6"/>
      <c r="AY424" s="6"/>
    </row>
    <row r="425" ht="9.75" customHeight="1">
      <c r="A425" s="1"/>
      <c r="B425" s="2"/>
      <c r="C425" s="3"/>
      <c r="D425" s="4"/>
      <c r="E425" s="3"/>
      <c r="F425" s="11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6"/>
      <c r="AQ425" s="6"/>
      <c r="AR425" s="6"/>
      <c r="AS425" s="6"/>
      <c r="AT425" s="6"/>
      <c r="AU425" s="6"/>
      <c r="AV425" s="6"/>
      <c r="AW425" s="6"/>
      <c r="AX425" s="6"/>
      <c r="AY425" s="6"/>
    </row>
    <row r="426" ht="9.75" customHeight="1">
      <c r="A426" s="1"/>
      <c r="B426" s="2"/>
      <c r="C426" s="3"/>
      <c r="D426" s="4"/>
      <c r="E426" s="3"/>
      <c r="F426" s="11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6"/>
      <c r="AQ426" s="6"/>
      <c r="AR426" s="6"/>
      <c r="AS426" s="6"/>
      <c r="AT426" s="6"/>
      <c r="AU426" s="6"/>
      <c r="AV426" s="6"/>
      <c r="AW426" s="6"/>
      <c r="AX426" s="6"/>
      <c r="AY426" s="6"/>
    </row>
    <row r="427" ht="9.75" customHeight="1">
      <c r="A427" s="1"/>
      <c r="B427" s="2"/>
      <c r="C427" s="3"/>
      <c r="D427" s="4"/>
      <c r="E427" s="3"/>
      <c r="F427" s="11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6"/>
      <c r="AQ427" s="6"/>
      <c r="AR427" s="6"/>
      <c r="AS427" s="6"/>
      <c r="AT427" s="6"/>
      <c r="AU427" s="6"/>
      <c r="AV427" s="6"/>
      <c r="AW427" s="6"/>
      <c r="AX427" s="6"/>
      <c r="AY427" s="6"/>
    </row>
    <row r="428" ht="9.75" customHeight="1">
      <c r="A428" s="1"/>
      <c r="B428" s="2"/>
      <c r="C428" s="3"/>
      <c r="D428" s="4"/>
      <c r="E428" s="3"/>
      <c r="F428" s="11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6"/>
      <c r="AQ428" s="6"/>
      <c r="AR428" s="6"/>
      <c r="AS428" s="6"/>
      <c r="AT428" s="6"/>
      <c r="AU428" s="6"/>
      <c r="AV428" s="6"/>
      <c r="AW428" s="6"/>
      <c r="AX428" s="6"/>
      <c r="AY428" s="6"/>
    </row>
    <row r="429" ht="9.75" customHeight="1">
      <c r="A429" s="1"/>
      <c r="B429" s="2"/>
      <c r="C429" s="3"/>
      <c r="D429" s="4"/>
      <c r="E429" s="3"/>
      <c r="F429" s="11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6"/>
      <c r="AQ429" s="6"/>
      <c r="AR429" s="6"/>
      <c r="AS429" s="6"/>
      <c r="AT429" s="6"/>
      <c r="AU429" s="6"/>
      <c r="AV429" s="6"/>
      <c r="AW429" s="6"/>
      <c r="AX429" s="6"/>
      <c r="AY429" s="6"/>
    </row>
    <row r="430" ht="9.75" customHeight="1">
      <c r="A430" s="1"/>
      <c r="B430" s="2"/>
      <c r="C430" s="3"/>
      <c r="D430" s="4"/>
      <c r="E430" s="3"/>
      <c r="F430" s="11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6"/>
      <c r="AQ430" s="6"/>
      <c r="AR430" s="6"/>
      <c r="AS430" s="6"/>
      <c r="AT430" s="6"/>
      <c r="AU430" s="6"/>
      <c r="AV430" s="6"/>
      <c r="AW430" s="6"/>
      <c r="AX430" s="6"/>
      <c r="AY430" s="6"/>
    </row>
    <row r="431" ht="9.75" customHeight="1">
      <c r="A431" s="1"/>
      <c r="B431" s="2"/>
      <c r="C431" s="3"/>
      <c r="D431" s="4"/>
      <c r="E431" s="3"/>
      <c r="F431" s="11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6"/>
      <c r="AQ431" s="6"/>
      <c r="AR431" s="6"/>
      <c r="AS431" s="6"/>
      <c r="AT431" s="6"/>
      <c r="AU431" s="6"/>
      <c r="AV431" s="6"/>
      <c r="AW431" s="6"/>
      <c r="AX431" s="6"/>
      <c r="AY431" s="6"/>
    </row>
    <row r="432" ht="9.75" customHeight="1">
      <c r="A432" s="1"/>
      <c r="B432" s="2"/>
      <c r="C432" s="3"/>
      <c r="D432" s="4"/>
      <c r="E432" s="3"/>
      <c r="F432" s="11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6"/>
      <c r="AQ432" s="6"/>
      <c r="AR432" s="6"/>
      <c r="AS432" s="6"/>
      <c r="AT432" s="6"/>
      <c r="AU432" s="6"/>
      <c r="AV432" s="6"/>
      <c r="AW432" s="6"/>
      <c r="AX432" s="6"/>
      <c r="AY432" s="6"/>
    </row>
    <row r="433" ht="9.75" customHeight="1">
      <c r="A433" s="1"/>
      <c r="B433" s="2"/>
      <c r="C433" s="3"/>
      <c r="D433" s="4"/>
      <c r="E433" s="3"/>
      <c r="F433" s="11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6"/>
      <c r="AQ433" s="6"/>
      <c r="AR433" s="6"/>
      <c r="AS433" s="6"/>
      <c r="AT433" s="6"/>
      <c r="AU433" s="6"/>
      <c r="AV433" s="6"/>
      <c r="AW433" s="6"/>
      <c r="AX433" s="6"/>
      <c r="AY433" s="6"/>
    </row>
    <row r="434" ht="9.75" customHeight="1">
      <c r="A434" s="1"/>
      <c r="B434" s="2"/>
      <c r="C434" s="3"/>
      <c r="D434" s="4"/>
      <c r="E434" s="3"/>
      <c r="F434" s="11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6"/>
      <c r="AQ434" s="6"/>
      <c r="AR434" s="6"/>
      <c r="AS434" s="6"/>
      <c r="AT434" s="6"/>
      <c r="AU434" s="6"/>
      <c r="AV434" s="6"/>
      <c r="AW434" s="6"/>
      <c r="AX434" s="6"/>
      <c r="AY434" s="6"/>
    </row>
    <row r="435" ht="9.75" customHeight="1">
      <c r="A435" s="1"/>
      <c r="B435" s="2"/>
      <c r="C435" s="3"/>
      <c r="D435" s="4"/>
      <c r="E435" s="3"/>
      <c r="F435" s="11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6"/>
      <c r="AQ435" s="6"/>
      <c r="AR435" s="6"/>
      <c r="AS435" s="6"/>
      <c r="AT435" s="6"/>
      <c r="AU435" s="6"/>
      <c r="AV435" s="6"/>
      <c r="AW435" s="6"/>
      <c r="AX435" s="6"/>
      <c r="AY435" s="6"/>
    </row>
    <row r="436" ht="9.75" customHeight="1">
      <c r="A436" s="1"/>
      <c r="B436" s="2"/>
      <c r="C436" s="3"/>
      <c r="D436" s="4"/>
      <c r="E436" s="3"/>
      <c r="F436" s="11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6"/>
      <c r="AQ436" s="6"/>
      <c r="AR436" s="6"/>
      <c r="AS436" s="6"/>
      <c r="AT436" s="6"/>
      <c r="AU436" s="6"/>
      <c r="AV436" s="6"/>
      <c r="AW436" s="6"/>
      <c r="AX436" s="6"/>
      <c r="AY436" s="6"/>
    </row>
    <row r="437" ht="9.75" customHeight="1">
      <c r="A437" s="1"/>
      <c r="B437" s="2"/>
      <c r="C437" s="3"/>
      <c r="D437" s="4"/>
      <c r="E437" s="3"/>
      <c r="F437" s="11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6"/>
      <c r="AQ437" s="6"/>
      <c r="AR437" s="6"/>
      <c r="AS437" s="6"/>
      <c r="AT437" s="6"/>
      <c r="AU437" s="6"/>
      <c r="AV437" s="6"/>
      <c r="AW437" s="6"/>
      <c r="AX437" s="6"/>
      <c r="AY437" s="6"/>
    </row>
    <row r="438" ht="9.75" customHeight="1">
      <c r="A438" s="1"/>
      <c r="B438" s="2"/>
      <c r="C438" s="3"/>
      <c r="D438" s="4"/>
      <c r="E438" s="3"/>
      <c r="F438" s="11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6"/>
      <c r="AQ438" s="6"/>
      <c r="AR438" s="6"/>
      <c r="AS438" s="6"/>
      <c r="AT438" s="6"/>
      <c r="AU438" s="6"/>
      <c r="AV438" s="6"/>
      <c r="AW438" s="6"/>
      <c r="AX438" s="6"/>
      <c r="AY438" s="6"/>
    </row>
    <row r="439" ht="9.75" customHeight="1">
      <c r="A439" s="1"/>
      <c r="B439" s="2"/>
      <c r="C439" s="3"/>
      <c r="D439" s="4"/>
      <c r="E439" s="3"/>
      <c r="F439" s="11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6"/>
      <c r="AQ439" s="6"/>
      <c r="AR439" s="6"/>
      <c r="AS439" s="6"/>
      <c r="AT439" s="6"/>
      <c r="AU439" s="6"/>
      <c r="AV439" s="6"/>
      <c r="AW439" s="6"/>
      <c r="AX439" s="6"/>
      <c r="AY439" s="6"/>
    </row>
    <row r="440" ht="9.75" customHeight="1">
      <c r="A440" s="1"/>
      <c r="B440" s="2"/>
      <c r="C440" s="3"/>
      <c r="D440" s="4"/>
      <c r="E440" s="3"/>
      <c r="F440" s="11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6"/>
      <c r="AQ440" s="6"/>
      <c r="AR440" s="6"/>
      <c r="AS440" s="6"/>
      <c r="AT440" s="6"/>
      <c r="AU440" s="6"/>
      <c r="AV440" s="6"/>
      <c r="AW440" s="6"/>
      <c r="AX440" s="6"/>
      <c r="AY440" s="6"/>
    </row>
    <row r="441" ht="9.75" customHeight="1">
      <c r="A441" s="1"/>
      <c r="B441" s="2"/>
      <c r="C441" s="3"/>
      <c r="D441" s="4"/>
      <c r="E441" s="3"/>
      <c r="F441" s="11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6"/>
      <c r="AQ441" s="6"/>
      <c r="AR441" s="6"/>
      <c r="AS441" s="6"/>
      <c r="AT441" s="6"/>
      <c r="AU441" s="6"/>
      <c r="AV441" s="6"/>
      <c r="AW441" s="6"/>
      <c r="AX441" s="6"/>
      <c r="AY441" s="6"/>
    </row>
    <row r="442" ht="9.75" customHeight="1">
      <c r="A442" s="1"/>
      <c r="B442" s="2"/>
      <c r="C442" s="3"/>
      <c r="D442" s="4"/>
      <c r="E442" s="3"/>
      <c r="F442" s="11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6"/>
      <c r="AQ442" s="6"/>
      <c r="AR442" s="6"/>
      <c r="AS442" s="6"/>
      <c r="AT442" s="6"/>
      <c r="AU442" s="6"/>
      <c r="AV442" s="6"/>
      <c r="AW442" s="6"/>
      <c r="AX442" s="6"/>
      <c r="AY442" s="6"/>
    </row>
    <row r="443" ht="9.75" customHeight="1">
      <c r="A443" s="1"/>
      <c r="B443" s="2"/>
      <c r="C443" s="3"/>
      <c r="D443" s="4"/>
      <c r="E443" s="3"/>
      <c r="F443" s="11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6"/>
      <c r="AQ443" s="6"/>
      <c r="AR443" s="6"/>
      <c r="AS443" s="6"/>
      <c r="AT443" s="6"/>
      <c r="AU443" s="6"/>
      <c r="AV443" s="6"/>
      <c r="AW443" s="6"/>
      <c r="AX443" s="6"/>
      <c r="AY443" s="6"/>
    </row>
    <row r="444" ht="9.75" customHeight="1">
      <c r="A444" s="1"/>
      <c r="B444" s="2"/>
      <c r="C444" s="3"/>
      <c r="D444" s="4"/>
      <c r="E444" s="3"/>
      <c r="F444" s="11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6"/>
      <c r="AQ444" s="6"/>
      <c r="AR444" s="6"/>
      <c r="AS444" s="6"/>
      <c r="AT444" s="6"/>
      <c r="AU444" s="6"/>
      <c r="AV444" s="6"/>
      <c r="AW444" s="6"/>
      <c r="AX444" s="6"/>
      <c r="AY444" s="6"/>
    </row>
    <row r="445" ht="9.75" customHeight="1">
      <c r="A445" s="1"/>
      <c r="B445" s="2"/>
      <c r="C445" s="3"/>
      <c r="D445" s="4"/>
      <c r="E445" s="3"/>
      <c r="F445" s="11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6"/>
      <c r="AQ445" s="6"/>
      <c r="AR445" s="6"/>
      <c r="AS445" s="6"/>
      <c r="AT445" s="6"/>
      <c r="AU445" s="6"/>
      <c r="AV445" s="6"/>
      <c r="AW445" s="6"/>
      <c r="AX445" s="6"/>
      <c r="AY445" s="6"/>
    </row>
    <row r="446" ht="9.75" customHeight="1">
      <c r="A446" s="1"/>
      <c r="B446" s="2"/>
      <c r="C446" s="3"/>
      <c r="D446" s="4"/>
      <c r="E446" s="3"/>
      <c r="F446" s="11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6"/>
      <c r="AQ446" s="6"/>
      <c r="AR446" s="6"/>
      <c r="AS446" s="6"/>
      <c r="AT446" s="6"/>
      <c r="AU446" s="6"/>
      <c r="AV446" s="6"/>
      <c r="AW446" s="6"/>
      <c r="AX446" s="6"/>
      <c r="AY446" s="6"/>
    </row>
    <row r="447" ht="9.75" customHeight="1">
      <c r="A447" s="1"/>
      <c r="B447" s="2"/>
      <c r="C447" s="3"/>
      <c r="D447" s="4"/>
      <c r="E447" s="3"/>
      <c r="F447" s="11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6"/>
      <c r="AQ447" s="6"/>
      <c r="AR447" s="6"/>
      <c r="AS447" s="6"/>
      <c r="AT447" s="6"/>
      <c r="AU447" s="6"/>
      <c r="AV447" s="6"/>
      <c r="AW447" s="6"/>
      <c r="AX447" s="6"/>
      <c r="AY447" s="6"/>
    </row>
    <row r="448" ht="9.75" customHeight="1">
      <c r="A448" s="1"/>
      <c r="B448" s="2"/>
      <c r="C448" s="3"/>
      <c r="D448" s="4"/>
      <c r="E448" s="3"/>
      <c r="F448" s="11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6"/>
      <c r="AQ448" s="6"/>
      <c r="AR448" s="6"/>
      <c r="AS448" s="6"/>
      <c r="AT448" s="6"/>
      <c r="AU448" s="6"/>
      <c r="AV448" s="6"/>
      <c r="AW448" s="6"/>
      <c r="AX448" s="6"/>
      <c r="AY448" s="6"/>
    </row>
    <row r="449" ht="9.75" customHeight="1">
      <c r="A449" s="1"/>
      <c r="B449" s="2"/>
      <c r="C449" s="3"/>
      <c r="D449" s="4"/>
      <c r="E449" s="3"/>
      <c r="F449" s="11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6"/>
      <c r="AQ449" s="6"/>
      <c r="AR449" s="6"/>
      <c r="AS449" s="6"/>
      <c r="AT449" s="6"/>
      <c r="AU449" s="6"/>
      <c r="AV449" s="6"/>
      <c r="AW449" s="6"/>
      <c r="AX449" s="6"/>
      <c r="AY449" s="6"/>
    </row>
    <row r="450" ht="9.75" customHeight="1">
      <c r="A450" s="1"/>
      <c r="B450" s="2"/>
      <c r="C450" s="3"/>
      <c r="D450" s="4"/>
      <c r="E450" s="3"/>
      <c r="F450" s="11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6"/>
      <c r="AQ450" s="6"/>
      <c r="AR450" s="6"/>
      <c r="AS450" s="6"/>
      <c r="AT450" s="6"/>
      <c r="AU450" s="6"/>
      <c r="AV450" s="6"/>
      <c r="AW450" s="6"/>
      <c r="AX450" s="6"/>
      <c r="AY450" s="6"/>
    </row>
    <row r="451" ht="9.75" customHeight="1">
      <c r="A451" s="1"/>
      <c r="B451" s="2"/>
      <c r="C451" s="3"/>
      <c r="D451" s="4"/>
      <c r="E451" s="3"/>
      <c r="F451" s="11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6"/>
      <c r="AQ451" s="6"/>
      <c r="AR451" s="6"/>
      <c r="AS451" s="6"/>
      <c r="AT451" s="6"/>
      <c r="AU451" s="6"/>
      <c r="AV451" s="6"/>
      <c r="AW451" s="6"/>
      <c r="AX451" s="6"/>
      <c r="AY451" s="6"/>
    </row>
    <row r="452" ht="9.75" customHeight="1">
      <c r="A452" s="1"/>
      <c r="B452" s="2"/>
      <c r="C452" s="3"/>
      <c r="D452" s="4"/>
      <c r="E452" s="3"/>
      <c r="F452" s="11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6"/>
      <c r="AQ452" s="6"/>
      <c r="AR452" s="6"/>
      <c r="AS452" s="6"/>
      <c r="AT452" s="6"/>
      <c r="AU452" s="6"/>
      <c r="AV452" s="6"/>
      <c r="AW452" s="6"/>
      <c r="AX452" s="6"/>
      <c r="AY452" s="6"/>
    </row>
    <row r="453" ht="9.75" customHeight="1">
      <c r="A453" s="1"/>
      <c r="B453" s="2"/>
      <c r="C453" s="3"/>
      <c r="D453" s="4"/>
      <c r="E453" s="3"/>
      <c r="F453" s="11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6"/>
      <c r="AQ453" s="6"/>
      <c r="AR453" s="6"/>
      <c r="AS453" s="6"/>
      <c r="AT453" s="6"/>
      <c r="AU453" s="6"/>
      <c r="AV453" s="6"/>
      <c r="AW453" s="6"/>
      <c r="AX453" s="6"/>
      <c r="AY453" s="6"/>
    </row>
    <row r="454" ht="9.75" customHeight="1">
      <c r="A454" s="1"/>
      <c r="B454" s="2"/>
      <c r="C454" s="3"/>
      <c r="D454" s="4"/>
      <c r="E454" s="3"/>
      <c r="F454" s="11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6"/>
      <c r="AQ454" s="6"/>
      <c r="AR454" s="6"/>
      <c r="AS454" s="6"/>
      <c r="AT454" s="6"/>
      <c r="AU454" s="6"/>
      <c r="AV454" s="6"/>
      <c r="AW454" s="6"/>
      <c r="AX454" s="6"/>
      <c r="AY454" s="6"/>
    </row>
    <row r="455" ht="9.75" customHeight="1">
      <c r="A455" s="1"/>
      <c r="B455" s="2"/>
      <c r="C455" s="3"/>
      <c r="D455" s="4"/>
      <c r="E455" s="3"/>
      <c r="F455" s="11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6"/>
      <c r="AQ455" s="6"/>
      <c r="AR455" s="6"/>
      <c r="AS455" s="6"/>
      <c r="AT455" s="6"/>
      <c r="AU455" s="6"/>
      <c r="AV455" s="6"/>
      <c r="AW455" s="6"/>
      <c r="AX455" s="6"/>
      <c r="AY455" s="6"/>
    </row>
    <row r="456" ht="9.75" customHeight="1">
      <c r="A456" s="1"/>
      <c r="B456" s="2"/>
      <c r="C456" s="3"/>
      <c r="D456" s="4"/>
      <c r="E456" s="3"/>
      <c r="F456" s="11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6"/>
      <c r="AQ456" s="6"/>
      <c r="AR456" s="6"/>
      <c r="AS456" s="6"/>
      <c r="AT456" s="6"/>
      <c r="AU456" s="6"/>
      <c r="AV456" s="6"/>
      <c r="AW456" s="6"/>
      <c r="AX456" s="6"/>
      <c r="AY456" s="6"/>
    </row>
    <row r="457" ht="9.75" customHeight="1">
      <c r="A457" s="1"/>
      <c r="B457" s="2"/>
      <c r="C457" s="3"/>
      <c r="D457" s="4"/>
      <c r="E457" s="3"/>
      <c r="F457" s="11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6"/>
      <c r="AQ457" s="6"/>
      <c r="AR457" s="6"/>
      <c r="AS457" s="6"/>
      <c r="AT457" s="6"/>
      <c r="AU457" s="6"/>
      <c r="AV457" s="6"/>
      <c r="AW457" s="6"/>
      <c r="AX457" s="6"/>
      <c r="AY457" s="6"/>
    </row>
    <row r="458" ht="9.75" customHeight="1">
      <c r="A458" s="1"/>
      <c r="B458" s="2"/>
      <c r="C458" s="3"/>
      <c r="D458" s="4"/>
      <c r="E458" s="3"/>
      <c r="F458" s="11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6"/>
      <c r="AQ458" s="6"/>
      <c r="AR458" s="6"/>
      <c r="AS458" s="6"/>
      <c r="AT458" s="6"/>
      <c r="AU458" s="6"/>
      <c r="AV458" s="6"/>
      <c r="AW458" s="6"/>
      <c r="AX458" s="6"/>
      <c r="AY458" s="6"/>
    </row>
    <row r="459" ht="9.75" customHeight="1">
      <c r="A459" s="1"/>
      <c r="B459" s="2"/>
      <c r="C459" s="3"/>
      <c r="D459" s="4"/>
      <c r="E459" s="3"/>
      <c r="F459" s="11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6"/>
      <c r="AQ459" s="6"/>
      <c r="AR459" s="6"/>
      <c r="AS459" s="6"/>
      <c r="AT459" s="6"/>
      <c r="AU459" s="6"/>
      <c r="AV459" s="6"/>
      <c r="AW459" s="6"/>
      <c r="AX459" s="6"/>
      <c r="AY459" s="6"/>
    </row>
    <row r="460" ht="9.75" customHeight="1">
      <c r="A460" s="1"/>
      <c r="B460" s="2"/>
      <c r="C460" s="3"/>
      <c r="D460" s="4"/>
      <c r="E460" s="3"/>
      <c r="F460" s="11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6"/>
      <c r="AQ460" s="6"/>
      <c r="AR460" s="6"/>
      <c r="AS460" s="6"/>
      <c r="AT460" s="6"/>
      <c r="AU460" s="6"/>
      <c r="AV460" s="6"/>
      <c r="AW460" s="6"/>
      <c r="AX460" s="6"/>
      <c r="AY460" s="6"/>
    </row>
    <row r="461" ht="9.75" customHeight="1">
      <c r="A461" s="1"/>
      <c r="B461" s="2"/>
      <c r="C461" s="3"/>
      <c r="D461" s="4"/>
      <c r="E461" s="3"/>
      <c r="F461" s="11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6"/>
      <c r="AQ461" s="6"/>
      <c r="AR461" s="6"/>
      <c r="AS461" s="6"/>
      <c r="AT461" s="6"/>
      <c r="AU461" s="6"/>
      <c r="AV461" s="6"/>
      <c r="AW461" s="6"/>
      <c r="AX461" s="6"/>
      <c r="AY461" s="6"/>
    </row>
    <row r="462" ht="9.75" customHeight="1">
      <c r="A462" s="1"/>
      <c r="B462" s="2"/>
      <c r="C462" s="3"/>
      <c r="D462" s="4"/>
      <c r="E462" s="3"/>
      <c r="F462" s="11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6"/>
      <c r="AQ462" s="6"/>
      <c r="AR462" s="6"/>
      <c r="AS462" s="6"/>
      <c r="AT462" s="6"/>
      <c r="AU462" s="6"/>
      <c r="AV462" s="6"/>
      <c r="AW462" s="6"/>
      <c r="AX462" s="6"/>
      <c r="AY462" s="6"/>
    </row>
    <row r="463" ht="9.75" customHeight="1">
      <c r="A463" s="1"/>
      <c r="B463" s="2"/>
      <c r="C463" s="3"/>
      <c r="D463" s="4"/>
      <c r="E463" s="3"/>
      <c r="F463" s="11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6"/>
      <c r="AQ463" s="6"/>
      <c r="AR463" s="6"/>
      <c r="AS463" s="6"/>
      <c r="AT463" s="6"/>
      <c r="AU463" s="6"/>
      <c r="AV463" s="6"/>
      <c r="AW463" s="6"/>
      <c r="AX463" s="6"/>
      <c r="AY463" s="6"/>
    </row>
    <row r="464" ht="9.75" customHeight="1">
      <c r="A464" s="1"/>
      <c r="B464" s="2"/>
      <c r="C464" s="3"/>
      <c r="D464" s="4"/>
      <c r="E464" s="3"/>
      <c r="F464" s="11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6"/>
      <c r="AQ464" s="6"/>
      <c r="AR464" s="6"/>
      <c r="AS464" s="6"/>
      <c r="AT464" s="6"/>
      <c r="AU464" s="6"/>
      <c r="AV464" s="6"/>
      <c r="AW464" s="6"/>
      <c r="AX464" s="6"/>
      <c r="AY464" s="6"/>
    </row>
    <row r="465" ht="9.75" customHeight="1">
      <c r="A465" s="1"/>
      <c r="B465" s="2"/>
      <c r="C465" s="3"/>
      <c r="D465" s="4"/>
      <c r="E465" s="3"/>
      <c r="F465" s="11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6"/>
      <c r="AQ465" s="6"/>
      <c r="AR465" s="6"/>
      <c r="AS465" s="6"/>
      <c r="AT465" s="6"/>
      <c r="AU465" s="6"/>
      <c r="AV465" s="6"/>
      <c r="AW465" s="6"/>
      <c r="AX465" s="6"/>
      <c r="AY465" s="6"/>
    </row>
    <row r="466" ht="9.75" customHeight="1">
      <c r="A466" s="1"/>
      <c r="B466" s="2"/>
      <c r="C466" s="3"/>
      <c r="D466" s="4"/>
      <c r="E466" s="3"/>
      <c r="F466" s="11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6"/>
      <c r="AQ466" s="6"/>
      <c r="AR466" s="6"/>
      <c r="AS466" s="6"/>
      <c r="AT466" s="6"/>
      <c r="AU466" s="6"/>
      <c r="AV466" s="6"/>
      <c r="AW466" s="6"/>
      <c r="AX466" s="6"/>
      <c r="AY466" s="6"/>
    </row>
    <row r="467" ht="9.75" customHeight="1">
      <c r="A467" s="1"/>
      <c r="B467" s="2"/>
      <c r="C467" s="3"/>
      <c r="D467" s="4"/>
      <c r="E467" s="3"/>
      <c r="F467" s="11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6"/>
      <c r="AQ467" s="6"/>
      <c r="AR467" s="6"/>
      <c r="AS467" s="6"/>
      <c r="AT467" s="6"/>
      <c r="AU467" s="6"/>
      <c r="AV467" s="6"/>
      <c r="AW467" s="6"/>
      <c r="AX467" s="6"/>
      <c r="AY467" s="6"/>
    </row>
    <row r="468" ht="9.75" customHeight="1">
      <c r="A468" s="1"/>
      <c r="B468" s="2"/>
      <c r="C468" s="3"/>
      <c r="D468" s="4"/>
      <c r="E468" s="3"/>
      <c r="F468" s="11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6"/>
      <c r="AQ468" s="6"/>
      <c r="AR468" s="6"/>
      <c r="AS468" s="6"/>
      <c r="AT468" s="6"/>
      <c r="AU468" s="6"/>
      <c r="AV468" s="6"/>
      <c r="AW468" s="6"/>
      <c r="AX468" s="6"/>
      <c r="AY468" s="6"/>
    </row>
    <row r="469" ht="9.75" customHeight="1">
      <c r="A469" s="1"/>
      <c r="B469" s="2"/>
      <c r="C469" s="3"/>
      <c r="D469" s="4"/>
      <c r="E469" s="3"/>
      <c r="F469" s="11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6"/>
      <c r="AQ469" s="6"/>
      <c r="AR469" s="6"/>
      <c r="AS469" s="6"/>
      <c r="AT469" s="6"/>
      <c r="AU469" s="6"/>
      <c r="AV469" s="6"/>
      <c r="AW469" s="6"/>
      <c r="AX469" s="6"/>
      <c r="AY469" s="6"/>
    </row>
    <row r="470" ht="9.75" customHeight="1">
      <c r="A470" s="1"/>
      <c r="B470" s="2"/>
      <c r="C470" s="3"/>
      <c r="D470" s="4"/>
      <c r="E470" s="3"/>
      <c r="F470" s="11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6"/>
      <c r="AQ470" s="6"/>
      <c r="AR470" s="6"/>
      <c r="AS470" s="6"/>
      <c r="AT470" s="6"/>
      <c r="AU470" s="6"/>
      <c r="AV470" s="6"/>
      <c r="AW470" s="6"/>
      <c r="AX470" s="6"/>
      <c r="AY470" s="6"/>
    </row>
    <row r="471" ht="9.75" customHeight="1">
      <c r="A471" s="1"/>
      <c r="B471" s="2"/>
      <c r="C471" s="3"/>
      <c r="D471" s="4"/>
      <c r="E471" s="3"/>
      <c r="F471" s="11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6"/>
      <c r="AQ471" s="6"/>
      <c r="AR471" s="6"/>
      <c r="AS471" s="6"/>
      <c r="AT471" s="6"/>
      <c r="AU471" s="6"/>
      <c r="AV471" s="6"/>
      <c r="AW471" s="6"/>
      <c r="AX471" s="6"/>
      <c r="AY471" s="6"/>
    </row>
    <row r="472" ht="9.75" customHeight="1">
      <c r="A472" s="1"/>
      <c r="B472" s="2"/>
      <c r="C472" s="3"/>
      <c r="D472" s="4"/>
      <c r="E472" s="3"/>
      <c r="F472" s="11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6"/>
      <c r="AQ472" s="6"/>
      <c r="AR472" s="6"/>
      <c r="AS472" s="6"/>
      <c r="AT472" s="6"/>
      <c r="AU472" s="6"/>
      <c r="AV472" s="6"/>
      <c r="AW472" s="6"/>
      <c r="AX472" s="6"/>
      <c r="AY472" s="6"/>
    </row>
    <row r="473" ht="9.75" customHeight="1">
      <c r="A473" s="1"/>
      <c r="B473" s="2"/>
      <c r="C473" s="3"/>
      <c r="D473" s="4"/>
      <c r="E473" s="3"/>
      <c r="F473" s="11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6"/>
      <c r="AQ473" s="6"/>
      <c r="AR473" s="6"/>
      <c r="AS473" s="6"/>
      <c r="AT473" s="6"/>
      <c r="AU473" s="6"/>
      <c r="AV473" s="6"/>
      <c r="AW473" s="6"/>
      <c r="AX473" s="6"/>
      <c r="AY473" s="6"/>
    </row>
    <row r="474" ht="9.75" customHeight="1">
      <c r="A474" s="1"/>
      <c r="B474" s="2"/>
      <c r="C474" s="3"/>
      <c r="D474" s="4"/>
      <c r="E474" s="3"/>
      <c r="F474" s="11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6"/>
      <c r="AQ474" s="6"/>
      <c r="AR474" s="6"/>
      <c r="AS474" s="6"/>
      <c r="AT474" s="6"/>
      <c r="AU474" s="6"/>
      <c r="AV474" s="6"/>
      <c r="AW474" s="6"/>
      <c r="AX474" s="6"/>
      <c r="AY474" s="6"/>
    </row>
    <row r="475" ht="9.75" customHeight="1">
      <c r="A475" s="1"/>
      <c r="B475" s="2"/>
      <c r="C475" s="3"/>
      <c r="D475" s="4"/>
      <c r="E475" s="3"/>
      <c r="F475" s="11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6"/>
      <c r="AQ475" s="6"/>
      <c r="AR475" s="6"/>
      <c r="AS475" s="6"/>
      <c r="AT475" s="6"/>
      <c r="AU475" s="6"/>
      <c r="AV475" s="6"/>
      <c r="AW475" s="6"/>
      <c r="AX475" s="6"/>
      <c r="AY475" s="6"/>
    </row>
    <row r="476" ht="9.75" customHeight="1">
      <c r="A476" s="1"/>
      <c r="B476" s="2"/>
      <c r="C476" s="3"/>
      <c r="D476" s="4"/>
      <c r="E476" s="3"/>
      <c r="F476" s="11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6"/>
      <c r="AQ476" s="6"/>
      <c r="AR476" s="6"/>
      <c r="AS476" s="6"/>
      <c r="AT476" s="6"/>
      <c r="AU476" s="6"/>
      <c r="AV476" s="6"/>
      <c r="AW476" s="6"/>
      <c r="AX476" s="6"/>
      <c r="AY476" s="6"/>
    </row>
    <row r="477" ht="9.75" customHeight="1">
      <c r="A477" s="1"/>
      <c r="B477" s="2"/>
      <c r="C477" s="3"/>
      <c r="D477" s="4"/>
      <c r="E477" s="3"/>
      <c r="F477" s="11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6"/>
      <c r="AQ477" s="6"/>
      <c r="AR477" s="6"/>
      <c r="AS477" s="6"/>
      <c r="AT477" s="6"/>
      <c r="AU477" s="6"/>
      <c r="AV477" s="6"/>
      <c r="AW477" s="6"/>
      <c r="AX477" s="6"/>
      <c r="AY477" s="6"/>
    </row>
    <row r="478" ht="9.75" customHeight="1">
      <c r="A478" s="1"/>
      <c r="B478" s="2"/>
      <c r="C478" s="3"/>
      <c r="D478" s="4"/>
      <c r="E478" s="3"/>
      <c r="F478" s="11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6"/>
      <c r="AQ478" s="6"/>
      <c r="AR478" s="6"/>
      <c r="AS478" s="6"/>
      <c r="AT478" s="6"/>
      <c r="AU478" s="6"/>
      <c r="AV478" s="6"/>
      <c r="AW478" s="6"/>
      <c r="AX478" s="6"/>
      <c r="AY478" s="6"/>
    </row>
    <row r="479" ht="9.75" customHeight="1">
      <c r="A479" s="1"/>
      <c r="B479" s="2"/>
      <c r="C479" s="3"/>
      <c r="D479" s="4"/>
      <c r="E479" s="3"/>
      <c r="F479" s="11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6"/>
      <c r="AQ479" s="6"/>
      <c r="AR479" s="6"/>
      <c r="AS479" s="6"/>
      <c r="AT479" s="6"/>
      <c r="AU479" s="6"/>
      <c r="AV479" s="6"/>
      <c r="AW479" s="6"/>
      <c r="AX479" s="6"/>
      <c r="AY479" s="6"/>
    </row>
    <row r="480" ht="9.75" customHeight="1">
      <c r="A480" s="1"/>
      <c r="B480" s="2"/>
      <c r="C480" s="3"/>
      <c r="D480" s="4"/>
      <c r="E480" s="3"/>
      <c r="F480" s="11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6"/>
      <c r="AQ480" s="6"/>
      <c r="AR480" s="6"/>
      <c r="AS480" s="6"/>
      <c r="AT480" s="6"/>
      <c r="AU480" s="6"/>
      <c r="AV480" s="6"/>
      <c r="AW480" s="6"/>
      <c r="AX480" s="6"/>
      <c r="AY480" s="6"/>
    </row>
    <row r="481" ht="9.75" customHeight="1">
      <c r="A481" s="1"/>
      <c r="B481" s="2"/>
      <c r="C481" s="3"/>
      <c r="D481" s="4"/>
      <c r="E481" s="3"/>
      <c r="F481" s="11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6"/>
      <c r="AQ481" s="6"/>
      <c r="AR481" s="6"/>
      <c r="AS481" s="6"/>
      <c r="AT481" s="6"/>
      <c r="AU481" s="6"/>
      <c r="AV481" s="6"/>
      <c r="AW481" s="6"/>
      <c r="AX481" s="6"/>
      <c r="AY481" s="6"/>
    </row>
    <row r="482" ht="9.75" customHeight="1">
      <c r="A482" s="1"/>
      <c r="B482" s="2"/>
      <c r="C482" s="3"/>
      <c r="D482" s="4"/>
      <c r="E482" s="3"/>
      <c r="F482" s="11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6"/>
      <c r="AQ482" s="6"/>
      <c r="AR482" s="6"/>
      <c r="AS482" s="6"/>
      <c r="AT482" s="6"/>
      <c r="AU482" s="6"/>
      <c r="AV482" s="6"/>
      <c r="AW482" s="6"/>
      <c r="AX482" s="6"/>
      <c r="AY482" s="6"/>
    </row>
    <row r="483" ht="9.75" customHeight="1">
      <c r="A483" s="1"/>
      <c r="B483" s="2"/>
      <c r="C483" s="3"/>
      <c r="D483" s="4"/>
      <c r="E483" s="3"/>
      <c r="F483" s="11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6"/>
      <c r="AQ483" s="6"/>
      <c r="AR483" s="6"/>
      <c r="AS483" s="6"/>
      <c r="AT483" s="6"/>
      <c r="AU483" s="6"/>
      <c r="AV483" s="6"/>
      <c r="AW483" s="6"/>
      <c r="AX483" s="6"/>
      <c r="AY483" s="6"/>
    </row>
    <row r="484" ht="9.75" customHeight="1">
      <c r="A484" s="1"/>
      <c r="B484" s="2"/>
      <c r="C484" s="3"/>
      <c r="D484" s="4"/>
      <c r="E484" s="3"/>
      <c r="F484" s="11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6"/>
      <c r="AQ484" s="6"/>
      <c r="AR484" s="6"/>
      <c r="AS484" s="6"/>
      <c r="AT484" s="6"/>
      <c r="AU484" s="6"/>
      <c r="AV484" s="6"/>
      <c r="AW484" s="6"/>
      <c r="AX484" s="6"/>
      <c r="AY484" s="6"/>
    </row>
    <row r="485" ht="9.75" customHeight="1">
      <c r="A485" s="1"/>
      <c r="B485" s="2"/>
      <c r="C485" s="3"/>
      <c r="D485" s="4"/>
      <c r="E485" s="3"/>
      <c r="F485" s="11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6"/>
      <c r="AQ485" s="6"/>
      <c r="AR485" s="6"/>
      <c r="AS485" s="6"/>
      <c r="AT485" s="6"/>
      <c r="AU485" s="6"/>
      <c r="AV485" s="6"/>
      <c r="AW485" s="6"/>
      <c r="AX485" s="6"/>
      <c r="AY485" s="6"/>
    </row>
    <row r="486" ht="9.75" customHeight="1">
      <c r="A486" s="1"/>
      <c r="B486" s="2"/>
      <c r="C486" s="3"/>
      <c r="D486" s="4"/>
      <c r="E486" s="3"/>
      <c r="F486" s="11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6"/>
      <c r="AQ486" s="6"/>
      <c r="AR486" s="6"/>
      <c r="AS486" s="6"/>
      <c r="AT486" s="6"/>
      <c r="AU486" s="6"/>
      <c r="AV486" s="6"/>
      <c r="AW486" s="6"/>
      <c r="AX486" s="6"/>
      <c r="AY486" s="6"/>
    </row>
    <row r="487" ht="9.75" customHeight="1">
      <c r="A487" s="1"/>
      <c r="B487" s="2"/>
      <c r="C487" s="3"/>
      <c r="D487" s="4"/>
      <c r="E487" s="3"/>
      <c r="F487" s="11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6"/>
      <c r="AQ487" s="6"/>
      <c r="AR487" s="6"/>
      <c r="AS487" s="6"/>
      <c r="AT487" s="6"/>
      <c r="AU487" s="6"/>
      <c r="AV487" s="6"/>
      <c r="AW487" s="6"/>
      <c r="AX487" s="6"/>
      <c r="AY487" s="6"/>
    </row>
    <row r="488" ht="9.75" customHeight="1">
      <c r="A488" s="1"/>
      <c r="B488" s="2"/>
      <c r="C488" s="3"/>
      <c r="D488" s="4"/>
      <c r="E488" s="3"/>
      <c r="F488" s="11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6"/>
      <c r="AQ488" s="6"/>
      <c r="AR488" s="6"/>
      <c r="AS488" s="6"/>
      <c r="AT488" s="6"/>
      <c r="AU488" s="6"/>
      <c r="AV488" s="6"/>
      <c r="AW488" s="6"/>
      <c r="AX488" s="6"/>
      <c r="AY488" s="6"/>
    </row>
    <row r="489" ht="9.75" customHeight="1">
      <c r="A489" s="1"/>
      <c r="B489" s="2"/>
      <c r="C489" s="3"/>
      <c r="D489" s="4"/>
      <c r="E489" s="3"/>
      <c r="F489" s="11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6"/>
      <c r="AQ489" s="6"/>
      <c r="AR489" s="6"/>
      <c r="AS489" s="6"/>
      <c r="AT489" s="6"/>
      <c r="AU489" s="6"/>
      <c r="AV489" s="6"/>
      <c r="AW489" s="6"/>
      <c r="AX489" s="6"/>
      <c r="AY489" s="6"/>
    </row>
    <row r="490" ht="9.75" customHeight="1">
      <c r="A490" s="1"/>
      <c r="B490" s="2"/>
      <c r="C490" s="3"/>
      <c r="D490" s="4"/>
      <c r="E490" s="3"/>
      <c r="F490" s="11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6"/>
      <c r="AQ490" s="6"/>
      <c r="AR490" s="6"/>
      <c r="AS490" s="6"/>
      <c r="AT490" s="6"/>
      <c r="AU490" s="6"/>
      <c r="AV490" s="6"/>
      <c r="AW490" s="6"/>
      <c r="AX490" s="6"/>
      <c r="AY490" s="6"/>
    </row>
    <row r="491" ht="9.75" customHeight="1">
      <c r="A491" s="1"/>
      <c r="B491" s="2"/>
      <c r="C491" s="3"/>
      <c r="D491" s="4"/>
      <c r="E491" s="3"/>
      <c r="F491" s="11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6"/>
      <c r="AQ491" s="6"/>
      <c r="AR491" s="6"/>
      <c r="AS491" s="6"/>
      <c r="AT491" s="6"/>
      <c r="AU491" s="6"/>
      <c r="AV491" s="6"/>
      <c r="AW491" s="6"/>
      <c r="AX491" s="6"/>
      <c r="AY491" s="6"/>
    </row>
    <row r="492" ht="9.75" customHeight="1">
      <c r="A492" s="1"/>
      <c r="B492" s="2"/>
      <c r="C492" s="3"/>
      <c r="D492" s="4"/>
      <c r="E492" s="3"/>
      <c r="F492" s="11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6"/>
      <c r="AQ492" s="6"/>
      <c r="AR492" s="6"/>
      <c r="AS492" s="6"/>
      <c r="AT492" s="6"/>
      <c r="AU492" s="6"/>
      <c r="AV492" s="6"/>
      <c r="AW492" s="6"/>
      <c r="AX492" s="6"/>
      <c r="AY492" s="6"/>
    </row>
    <row r="493" ht="9.75" customHeight="1">
      <c r="A493" s="1"/>
      <c r="B493" s="2"/>
      <c r="C493" s="3"/>
      <c r="D493" s="4"/>
      <c r="E493" s="3"/>
      <c r="F493" s="11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6"/>
      <c r="AQ493" s="6"/>
      <c r="AR493" s="6"/>
      <c r="AS493" s="6"/>
      <c r="AT493" s="6"/>
      <c r="AU493" s="6"/>
      <c r="AV493" s="6"/>
      <c r="AW493" s="6"/>
      <c r="AX493" s="6"/>
      <c r="AY493" s="6"/>
    </row>
    <row r="494" ht="9.75" customHeight="1">
      <c r="A494" s="1"/>
      <c r="B494" s="2"/>
      <c r="C494" s="3"/>
      <c r="D494" s="4"/>
      <c r="E494" s="3"/>
      <c r="F494" s="11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6"/>
      <c r="AQ494" s="6"/>
      <c r="AR494" s="6"/>
      <c r="AS494" s="6"/>
      <c r="AT494" s="6"/>
      <c r="AU494" s="6"/>
      <c r="AV494" s="6"/>
      <c r="AW494" s="6"/>
      <c r="AX494" s="6"/>
      <c r="AY494" s="6"/>
    </row>
    <row r="495" ht="9.75" customHeight="1">
      <c r="A495" s="1"/>
      <c r="B495" s="2"/>
      <c r="C495" s="3"/>
      <c r="D495" s="4"/>
      <c r="E495" s="3"/>
      <c r="F495" s="11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6"/>
      <c r="AQ495" s="6"/>
      <c r="AR495" s="6"/>
      <c r="AS495" s="6"/>
      <c r="AT495" s="6"/>
      <c r="AU495" s="6"/>
      <c r="AV495" s="6"/>
      <c r="AW495" s="6"/>
      <c r="AX495" s="6"/>
      <c r="AY495" s="6"/>
    </row>
    <row r="496" ht="9.75" customHeight="1">
      <c r="A496" s="1"/>
      <c r="B496" s="2"/>
      <c r="C496" s="3"/>
      <c r="D496" s="4"/>
      <c r="E496" s="3"/>
      <c r="F496" s="11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6"/>
      <c r="AQ496" s="6"/>
      <c r="AR496" s="6"/>
      <c r="AS496" s="6"/>
      <c r="AT496" s="6"/>
      <c r="AU496" s="6"/>
      <c r="AV496" s="6"/>
      <c r="AW496" s="6"/>
      <c r="AX496" s="6"/>
      <c r="AY496" s="6"/>
    </row>
    <row r="497" ht="9.75" customHeight="1">
      <c r="A497" s="1"/>
      <c r="B497" s="2"/>
      <c r="C497" s="3"/>
      <c r="D497" s="4"/>
      <c r="E497" s="3"/>
      <c r="F497" s="11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6"/>
      <c r="AQ497" s="6"/>
      <c r="AR497" s="6"/>
      <c r="AS497" s="6"/>
      <c r="AT497" s="6"/>
      <c r="AU497" s="6"/>
      <c r="AV497" s="6"/>
      <c r="AW497" s="6"/>
      <c r="AX497" s="6"/>
      <c r="AY497" s="6"/>
    </row>
    <row r="498" ht="9.75" customHeight="1">
      <c r="A498" s="1"/>
      <c r="B498" s="2"/>
      <c r="C498" s="3"/>
      <c r="D498" s="4"/>
      <c r="E498" s="3"/>
      <c r="F498" s="11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6"/>
      <c r="AQ498" s="6"/>
      <c r="AR498" s="6"/>
      <c r="AS498" s="6"/>
      <c r="AT498" s="6"/>
      <c r="AU498" s="6"/>
      <c r="AV498" s="6"/>
      <c r="AW498" s="6"/>
      <c r="AX498" s="6"/>
      <c r="AY498" s="6"/>
    </row>
    <row r="499" ht="9.75" customHeight="1">
      <c r="A499" s="1"/>
      <c r="B499" s="2"/>
      <c r="C499" s="3"/>
      <c r="D499" s="4"/>
      <c r="E499" s="3"/>
      <c r="F499" s="11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6"/>
      <c r="AQ499" s="6"/>
      <c r="AR499" s="6"/>
      <c r="AS499" s="6"/>
      <c r="AT499" s="6"/>
      <c r="AU499" s="6"/>
      <c r="AV499" s="6"/>
      <c r="AW499" s="6"/>
      <c r="AX499" s="6"/>
      <c r="AY499" s="6"/>
    </row>
    <row r="500" ht="9.75" customHeight="1">
      <c r="A500" s="1"/>
      <c r="B500" s="2"/>
      <c r="C500" s="3"/>
      <c r="D500" s="4"/>
      <c r="E500" s="3"/>
      <c r="F500" s="11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6"/>
      <c r="AQ500" s="6"/>
      <c r="AR500" s="6"/>
      <c r="AS500" s="6"/>
      <c r="AT500" s="6"/>
      <c r="AU500" s="6"/>
      <c r="AV500" s="6"/>
      <c r="AW500" s="6"/>
      <c r="AX500" s="6"/>
      <c r="AY500" s="6"/>
    </row>
    <row r="501" ht="9.75" customHeight="1">
      <c r="A501" s="1"/>
      <c r="B501" s="2"/>
      <c r="C501" s="3"/>
      <c r="D501" s="4"/>
      <c r="E501" s="3"/>
      <c r="F501" s="11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6"/>
      <c r="AQ501" s="6"/>
      <c r="AR501" s="6"/>
      <c r="AS501" s="6"/>
      <c r="AT501" s="6"/>
      <c r="AU501" s="6"/>
      <c r="AV501" s="6"/>
      <c r="AW501" s="6"/>
      <c r="AX501" s="6"/>
      <c r="AY501" s="6"/>
    </row>
    <row r="502" ht="9.75" customHeight="1">
      <c r="A502" s="1"/>
      <c r="B502" s="2"/>
      <c r="C502" s="3"/>
      <c r="D502" s="4"/>
      <c r="E502" s="3"/>
      <c r="F502" s="11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6"/>
      <c r="AQ502" s="6"/>
      <c r="AR502" s="6"/>
      <c r="AS502" s="6"/>
      <c r="AT502" s="6"/>
      <c r="AU502" s="6"/>
      <c r="AV502" s="6"/>
      <c r="AW502" s="6"/>
      <c r="AX502" s="6"/>
      <c r="AY502" s="6"/>
    </row>
    <row r="503" ht="9.75" customHeight="1">
      <c r="A503" s="1"/>
      <c r="B503" s="2"/>
      <c r="C503" s="3"/>
      <c r="D503" s="4"/>
      <c r="E503" s="3"/>
      <c r="F503" s="11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6"/>
      <c r="AQ503" s="6"/>
      <c r="AR503" s="6"/>
      <c r="AS503" s="6"/>
      <c r="AT503" s="6"/>
      <c r="AU503" s="6"/>
      <c r="AV503" s="6"/>
      <c r="AW503" s="6"/>
      <c r="AX503" s="6"/>
      <c r="AY503" s="6"/>
    </row>
    <row r="504" ht="9.75" customHeight="1">
      <c r="A504" s="1"/>
      <c r="B504" s="2"/>
      <c r="C504" s="3"/>
      <c r="D504" s="4"/>
      <c r="E504" s="3"/>
      <c r="F504" s="11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6"/>
      <c r="AQ504" s="6"/>
      <c r="AR504" s="6"/>
      <c r="AS504" s="6"/>
      <c r="AT504" s="6"/>
      <c r="AU504" s="6"/>
      <c r="AV504" s="6"/>
      <c r="AW504" s="6"/>
      <c r="AX504" s="6"/>
      <c r="AY504" s="6"/>
    </row>
    <row r="505" ht="9.75" customHeight="1">
      <c r="A505" s="1"/>
      <c r="B505" s="2"/>
      <c r="C505" s="3"/>
      <c r="D505" s="4"/>
      <c r="E505" s="3"/>
      <c r="F505" s="11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6"/>
      <c r="AQ505" s="6"/>
      <c r="AR505" s="6"/>
      <c r="AS505" s="6"/>
      <c r="AT505" s="6"/>
      <c r="AU505" s="6"/>
      <c r="AV505" s="6"/>
      <c r="AW505" s="6"/>
      <c r="AX505" s="6"/>
      <c r="AY505" s="6"/>
    </row>
    <row r="506" ht="9.75" customHeight="1">
      <c r="A506" s="1"/>
      <c r="B506" s="2"/>
      <c r="C506" s="3"/>
      <c r="D506" s="4"/>
      <c r="E506" s="3"/>
      <c r="F506" s="11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6"/>
      <c r="AQ506" s="6"/>
      <c r="AR506" s="6"/>
      <c r="AS506" s="6"/>
      <c r="AT506" s="6"/>
      <c r="AU506" s="6"/>
      <c r="AV506" s="6"/>
      <c r="AW506" s="6"/>
      <c r="AX506" s="6"/>
      <c r="AY506" s="6"/>
    </row>
    <row r="507" ht="9.75" customHeight="1">
      <c r="A507" s="1"/>
      <c r="B507" s="2"/>
      <c r="C507" s="3"/>
      <c r="D507" s="4"/>
      <c r="E507" s="3"/>
      <c r="F507" s="11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6"/>
      <c r="AQ507" s="6"/>
      <c r="AR507" s="6"/>
      <c r="AS507" s="6"/>
      <c r="AT507" s="6"/>
      <c r="AU507" s="6"/>
      <c r="AV507" s="6"/>
      <c r="AW507" s="6"/>
      <c r="AX507" s="6"/>
      <c r="AY507" s="6"/>
    </row>
    <row r="508" ht="9.75" customHeight="1">
      <c r="A508" s="1"/>
      <c r="B508" s="2"/>
      <c r="C508" s="3"/>
      <c r="D508" s="4"/>
      <c r="E508" s="3"/>
      <c r="F508" s="11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6"/>
      <c r="AQ508" s="6"/>
      <c r="AR508" s="6"/>
      <c r="AS508" s="6"/>
      <c r="AT508" s="6"/>
      <c r="AU508" s="6"/>
      <c r="AV508" s="6"/>
      <c r="AW508" s="6"/>
      <c r="AX508" s="6"/>
      <c r="AY508" s="6"/>
    </row>
    <row r="509" ht="9.75" customHeight="1">
      <c r="A509" s="1"/>
      <c r="B509" s="2"/>
      <c r="C509" s="3"/>
      <c r="D509" s="4"/>
      <c r="E509" s="3"/>
      <c r="F509" s="11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6"/>
      <c r="AQ509" s="6"/>
      <c r="AR509" s="6"/>
      <c r="AS509" s="6"/>
      <c r="AT509" s="6"/>
      <c r="AU509" s="6"/>
      <c r="AV509" s="6"/>
      <c r="AW509" s="6"/>
      <c r="AX509" s="6"/>
      <c r="AY509" s="6"/>
    </row>
    <row r="510" ht="9.75" customHeight="1">
      <c r="A510" s="1"/>
      <c r="B510" s="2"/>
      <c r="C510" s="3"/>
      <c r="D510" s="4"/>
      <c r="E510" s="3"/>
      <c r="F510" s="11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6"/>
      <c r="AQ510" s="6"/>
      <c r="AR510" s="6"/>
      <c r="AS510" s="6"/>
      <c r="AT510" s="6"/>
      <c r="AU510" s="6"/>
      <c r="AV510" s="6"/>
      <c r="AW510" s="6"/>
      <c r="AX510" s="6"/>
      <c r="AY510" s="6"/>
    </row>
    <row r="511" ht="9.75" customHeight="1">
      <c r="A511" s="1"/>
      <c r="B511" s="2"/>
      <c r="C511" s="3"/>
      <c r="D511" s="4"/>
      <c r="E511" s="3"/>
      <c r="F511" s="11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6"/>
      <c r="AQ511" s="6"/>
      <c r="AR511" s="6"/>
      <c r="AS511" s="6"/>
      <c r="AT511" s="6"/>
      <c r="AU511" s="6"/>
      <c r="AV511" s="6"/>
      <c r="AW511" s="6"/>
      <c r="AX511" s="6"/>
      <c r="AY511" s="6"/>
    </row>
    <row r="512" ht="9.75" customHeight="1">
      <c r="A512" s="1"/>
      <c r="B512" s="2"/>
      <c r="C512" s="3"/>
      <c r="D512" s="4"/>
      <c r="E512" s="3"/>
      <c r="F512" s="11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6"/>
      <c r="AQ512" s="6"/>
      <c r="AR512" s="6"/>
      <c r="AS512" s="6"/>
      <c r="AT512" s="6"/>
      <c r="AU512" s="6"/>
      <c r="AV512" s="6"/>
      <c r="AW512" s="6"/>
      <c r="AX512" s="6"/>
      <c r="AY512" s="6"/>
    </row>
    <row r="513" ht="9.75" customHeight="1">
      <c r="A513" s="1"/>
      <c r="B513" s="2"/>
      <c r="C513" s="3"/>
      <c r="D513" s="4"/>
      <c r="E513" s="3"/>
      <c r="F513" s="11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6"/>
      <c r="AQ513" s="6"/>
      <c r="AR513" s="6"/>
      <c r="AS513" s="6"/>
      <c r="AT513" s="6"/>
      <c r="AU513" s="6"/>
      <c r="AV513" s="6"/>
      <c r="AW513" s="6"/>
      <c r="AX513" s="6"/>
      <c r="AY513" s="6"/>
    </row>
    <row r="514" ht="9.75" customHeight="1">
      <c r="A514" s="1"/>
      <c r="B514" s="2"/>
      <c r="C514" s="3"/>
      <c r="D514" s="4"/>
      <c r="E514" s="3"/>
      <c r="F514" s="11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6"/>
      <c r="AQ514" s="6"/>
      <c r="AR514" s="6"/>
      <c r="AS514" s="6"/>
      <c r="AT514" s="6"/>
      <c r="AU514" s="6"/>
      <c r="AV514" s="6"/>
      <c r="AW514" s="6"/>
      <c r="AX514" s="6"/>
      <c r="AY514" s="6"/>
    </row>
    <row r="515" ht="9.75" customHeight="1">
      <c r="A515" s="1"/>
      <c r="B515" s="2"/>
      <c r="C515" s="3"/>
      <c r="D515" s="4"/>
      <c r="E515" s="3"/>
      <c r="F515" s="11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6"/>
      <c r="AQ515" s="6"/>
      <c r="AR515" s="6"/>
      <c r="AS515" s="6"/>
      <c r="AT515" s="6"/>
      <c r="AU515" s="6"/>
      <c r="AV515" s="6"/>
      <c r="AW515" s="6"/>
      <c r="AX515" s="6"/>
      <c r="AY515" s="6"/>
    </row>
    <row r="516" ht="9.75" customHeight="1">
      <c r="A516" s="1"/>
      <c r="B516" s="2"/>
      <c r="C516" s="3"/>
      <c r="D516" s="4"/>
      <c r="E516" s="3"/>
      <c r="F516" s="11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6"/>
      <c r="AQ516" s="6"/>
      <c r="AR516" s="6"/>
      <c r="AS516" s="6"/>
      <c r="AT516" s="6"/>
      <c r="AU516" s="6"/>
      <c r="AV516" s="6"/>
      <c r="AW516" s="6"/>
      <c r="AX516" s="6"/>
      <c r="AY516" s="6"/>
    </row>
    <row r="517" ht="9.75" customHeight="1">
      <c r="A517" s="1"/>
      <c r="B517" s="2"/>
      <c r="C517" s="3"/>
      <c r="D517" s="4"/>
      <c r="E517" s="3"/>
      <c r="F517" s="11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6"/>
      <c r="AQ517" s="6"/>
      <c r="AR517" s="6"/>
      <c r="AS517" s="6"/>
      <c r="AT517" s="6"/>
      <c r="AU517" s="6"/>
      <c r="AV517" s="6"/>
      <c r="AW517" s="6"/>
      <c r="AX517" s="6"/>
      <c r="AY517" s="6"/>
    </row>
    <row r="518" ht="9.75" customHeight="1">
      <c r="A518" s="1"/>
      <c r="B518" s="2"/>
      <c r="C518" s="3"/>
      <c r="D518" s="4"/>
      <c r="E518" s="3"/>
      <c r="F518" s="11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6"/>
      <c r="AQ518" s="6"/>
      <c r="AR518" s="6"/>
      <c r="AS518" s="6"/>
      <c r="AT518" s="6"/>
      <c r="AU518" s="6"/>
      <c r="AV518" s="6"/>
      <c r="AW518" s="6"/>
      <c r="AX518" s="6"/>
      <c r="AY518" s="6"/>
    </row>
    <row r="519" ht="9.75" customHeight="1">
      <c r="A519" s="1"/>
      <c r="B519" s="2"/>
      <c r="C519" s="3"/>
      <c r="D519" s="4"/>
      <c r="E519" s="3"/>
      <c r="F519" s="11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6"/>
      <c r="AQ519" s="6"/>
      <c r="AR519" s="6"/>
      <c r="AS519" s="6"/>
      <c r="AT519" s="6"/>
      <c r="AU519" s="6"/>
      <c r="AV519" s="6"/>
      <c r="AW519" s="6"/>
      <c r="AX519" s="6"/>
      <c r="AY519" s="6"/>
    </row>
    <row r="520" ht="9.75" customHeight="1">
      <c r="A520" s="1"/>
      <c r="B520" s="2"/>
      <c r="C520" s="3"/>
      <c r="D520" s="4"/>
      <c r="E520" s="3"/>
      <c r="F520" s="11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6"/>
      <c r="AQ520" s="6"/>
      <c r="AR520" s="6"/>
      <c r="AS520" s="6"/>
      <c r="AT520" s="6"/>
      <c r="AU520" s="6"/>
      <c r="AV520" s="6"/>
      <c r="AW520" s="6"/>
      <c r="AX520" s="6"/>
      <c r="AY520" s="6"/>
    </row>
    <row r="521" ht="9.75" customHeight="1">
      <c r="A521" s="1"/>
      <c r="B521" s="2"/>
      <c r="C521" s="3"/>
      <c r="D521" s="4"/>
      <c r="E521" s="3"/>
      <c r="F521" s="11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6"/>
      <c r="AQ521" s="6"/>
      <c r="AR521" s="6"/>
      <c r="AS521" s="6"/>
      <c r="AT521" s="6"/>
      <c r="AU521" s="6"/>
      <c r="AV521" s="6"/>
      <c r="AW521" s="6"/>
      <c r="AX521" s="6"/>
      <c r="AY521" s="6"/>
    </row>
    <row r="522" ht="9.75" customHeight="1">
      <c r="A522" s="1"/>
      <c r="B522" s="2"/>
      <c r="C522" s="3"/>
      <c r="D522" s="4"/>
      <c r="E522" s="3"/>
      <c r="F522" s="11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6"/>
      <c r="AQ522" s="6"/>
      <c r="AR522" s="6"/>
      <c r="AS522" s="6"/>
      <c r="AT522" s="6"/>
      <c r="AU522" s="6"/>
      <c r="AV522" s="6"/>
      <c r="AW522" s="6"/>
      <c r="AX522" s="6"/>
      <c r="AY522" s="6"/>
    </row>
    <row r="523" ht="9.75" customHeight="1">
      <c r="A523" s="1"/>
      <c r="B523" s="2"/>
      <c r="C523" s="3"/>
      <c r="D523" s="4"/>
      <c r="E523" s="3"/>
      <c r="F523" s="11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6"/>
      <c r="AQ523" s="6"/>
      <c r="AR523" s="6"/>
      <c r="AS523" s="6"/>
      <c r="AT523" s="6"/>
      <c r="AU523" s="6"/>
      <c r="AV523" s="6"/>
      <c r="AW523" s="6"/>
      <c r="AX523" s="6"/>
      <c r="AY523" s="6"/>
    </row>
    <row r="524" ht="9.75" customHeight="1">
      <c r="A524" s="1"/>
      <c r="B524" s="2"/>
      <c r="C524" s="3"/>
      <c r="D524" s="4"/>
      <c r="E524" s="3"/>
      <c r="F524" s="11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6"/>
      <c r="AQ524" s="6"/>
      <c r="AR524" s="6"/>
      <c r="AS524" s="6"/>
      <c r="AT524" s="6"/>
      <c r="AU524" s="6"/>
      <c r="AV524" s="6"/>
      <c r="AW524" s="6"/>
      <c r="AX524" s="6"/>
      <c r="AY524" s="6"/>
    </row>
    <row r="525" ht="9.75" customHeight="1">
      <c r="A525" s="1"/>
      <c r="B525" s="2"/>
      <c r="C525" s="3"/>
      <c r="D525" s="4"/>
      <c r="E525" s="3"/>
      <c r="F525" s="11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6"/>
      <c r="AQ525" s="6"/>
      <c r="AR525" s="6"/>
      <c r="AS525" s="6"/>
      <c r="AT525" s="6"/>
      <c r="AU525" s="6"/>
      <c r="AV525" s="6"/>
      <c r="AW525" s="6"/>
      <c r="AX525" s="6"/>
      <c r="AY525" s="6"/>
    </row>
    <row r="526" ht="9.75" customHeight="1">
      <c r="A526" s="1"/>
      <c r="B526" s="2"/>
      <c r="C526" s="3"/>
      <c r="D526" s="4"/>
      <c r="E526" s="3"/>
      <c r="F526" s="11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6"/>
      <c r="AQ526" s="6"/>
      <c r="AR526" s="6"/>
      <c r="AS526" s="6"/>
      <c r="AT526" s="6"/>
      <c r="AU526" s="6"/>
      <c r="AV526" s="6"/>
      <c r="AW526" s="6"/>
      <c r="AX526" s="6"/>
      <c r="AY526" s="6"/>
    </row>
    <row r="527" ht="9.75" customHeight="1">
      <c r="A527" s="1"/>
      <c r="B527" s="2"/>
      <c r="C527" s="3"/>
      <c r="D527" s="4"/>
      <c r="E527" s="3"/>
      <c r="F527" s="11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6"/>
      <c r="AQ527" s="6"/>
      <c r="AR527" s="6"/>
      <c r="AS527" s="6"/>
      <c r="AT527" s="6"/>
      <c r="AU527" s="6"/>
      <c r="AV527" s="6"/>
      <c r="AW527" s="6"/>
      <c r="AX527" s="6"/>
      <c r="AY527" s="6"/>
    </row>
    <row r="528" ht="9.75" customHeight="1">
      <c r="A528" s="1"/>
      <c r="B528" s="2"/>
      <c r="C528" s="3"/>
      <c r="D528" s="4"/>
      <c r="E528" s="3"/>
      <c r="F528" s="11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6"/>
      <c r="AQ528" s="6"/>
      <c r="AR528" s="6"/>
      <c r="AS528" s="6"/>
      <c r="AT528" s="6"/>
      <c r="AU528" s="6"/>
      <c r="AV528" s="6"/>
      <c r="AW528" s="6"/>
      <c r="AX528" s="6"/>
      <c r="AY528" s="6"/>
    </row>
    <row r="529" ht="9.75" customHeight="1">
      <c r="A529" s="1"/>
      <c r="B529" s="2"/>
      <c r="C529" s="3"/>
      <c r="D529" s="4"/>
      <c r="E529" s="3"/>
      <c r="F529" s="11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6"/>
      <c r="AQ529" s="6"/>
      <c r="AR529" s="6"/>
      <c r="AS529" s="6"/>
      <c r="AT529" s="6"/>
      <c r="AU529" s="6"/>
      <c r="AV529" s="6"/>
      <c r="AW529" s="6"/>
      <c r="AX529" s="6"/>
      <c r="AY529" s="6"/>
    </row>
    <row r="530" ht="9.75" customHeight="1">
      <c r="A530" s="1"/>
      <c r="B530" s="2"/>
      <c r="C530" s="3"/>
      <c r="D530" s="4"/>
      <c r="E530" s="3"/>
      <c r="F530" s="11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6"/>
      <c r="AQ530" s="6"/>
      <c r="AR530" s="6"/>
      <c r="AS530" s="6"/>
      <c r="AT530" s="6"/>
      <c r="AU530" s="6"/>
      <c r="AV530" s="6"/>
      <c r="AW530" s="6"/>
      <c r="AX530" s="6"/>
      <c r="AY530" s="6"/>
    </row>
    <row r="531" ht="9.75" customHeight="1">
      <c r="A531" s="1"/>
      <c r="B531" s="2"/>
      <c r="C531" s="3"/>
      <c r="D531" s="4"/>
      <c r="E531" s="3"/>
      <c r="F531" s="11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6"/>
      <c r="AQ531" s="6"/>
      <c r="AR531" s="6"/>
      <c r="AS531" s="6"/>
      <c r="AT531" s="6"/>
      <c r="AU531" s="6"/>
      <c r="AV531" s="6"/>
      <c r="AW531" s="6"/>
      <c r="AX531" s="6"/>
      <c r="AY531" s="6"/>
    </row>
    <row r="532" ht="9.75" customHeight="1">
      <c r="A532" s="1"/>
      <c r="B532" s="2"/>
      <c r="C532" s="3"/>
      <c r="D532" s="4"/>
      <c r="E532" s="3"/>
      <c r="F532" s="11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6"/>
      <c r="AQ532" s="6"/>
      <c r="AR532" s="6"/>
      <c r="AS532" s="6"/>
      <c r="AT532" s="6"/>
      <c r="AU532" s="6"/>
      <c r="AV532" s="6"/>
      <c r="AW532" s="6"/>
      <c r="AX532" s="6"/>
      <c r="AY532" s="6"/>
    </row>
    <row r="533" ht="9.75" customHeight="1">
      <c r="A533" s="1"/>
      <c r="B533" s="2"/>
      <c r="C533" s="3"/>
      <c r="D533" s="4"/>
      <c r="E533" s="3"/>
      <c r="F533" s="11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6"/>
      <c r="AQ533" s="6"/>
      <c r="AR533" s="6"/>
      <c r="AS533" s="6"/>
      <c r="AT533" s="6"/>
      <c r="AU533" s="6"/>
      <c r="AV533" s="6"/>
      <c r="AW533" s="6"/>
      <c r="AX533" s="6"/>
      <c r="AY533" s="6"/>
    </row>
    <row r="534" ht="9.75" customHeight="1">
      <c r="A534" s="1"/>
      <c r="B534" s="2"/>
      <c r="C534" s="3"/>
      <c r="D534" s="4"/>
      <c r="E534" s="3"/>
      <c r="F534" s="11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6"/>
      <c r="AQ534" s="6"/>
      <c r="AR534" s="6"/>
      <c r="AS534" s="6"/>
      <c r="AT534" s="6"/>
      <c r="AU534" s="6"/>
      <c r="AV534" s="6"/>
      <c r="AW534" s="6"/>
      <c r="AX534" s="6"/>
      <c r="AY534" s="6"/>
    </row>
    <row r="535" ht="9.75" customHeight="1">
      <c r="A535" s="1"/>
      <c r="B535" s="2"/>
      <c r="C535" s="3"/>
      <c r="D535" s="4"/>
      <c r="E535" s="3"/>
      <c r="F535" s="11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6"/>
      <c r="AQ535" s="6"/>
      <c r="AR535" s="6"/>
      <c r="AS535" s="6"/>
      <c r="AT535" s="6"/>
      <c r="AU535" s="6"/>
      <c r="AV535" s="6"/>
      <c r="AW535" s="6"/>
      <c r="AX535" s="6"/>
      <c r="AY535" s="6"/>
    </row>
    <row r="536" ht="9.75" customHeight="1">
      <c r="A536" s="1"/>
      <c r="B536" s="2"/>
      <c r="C536" s="3"/>
      <c r="D536" s="4"/>
      <c r="E536" s="3"/>
      <c r="F536" s="11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6"/>
      <c r="AQ536" s="6"/>
      <c r="AR536" s="6"/>
      <c r="AS536" s="6"/>
      <c r="AT536" s="6"/>
      <c r="AU536" s="6"/>
      <c r="AV536" s="6"/>
      <c r="AW536" s="6"/>
      <c r="AX536" s="6"/>
      <c r="AY536" s="6"/>
    </row>
    <row r="537" ht="9.75" customHeight="1">
      <c r="A537" s="1"/>
      <c r="B537" s="2"/>
      <c r="C537" s="3"/>
      <c r="D537" s="4"/>
      <c r="E537" s="3"/>
      <c r="F537" s="11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6"/>
      <c r="AQ537" s="6"/>
      <c r="AR537" s="6"/>
      <c r="AS537" s="6"/>
      <c r="AT537" s="6"/>
      <c r="AU537" s="6"/>
      <c r="AV537" s="6"/>
      <c r="AW537" s="6"/>
      <c r="AX537" s="6"/>
      <c r="AY537" s="6"/>
    </row>
    <row r="538" ht="9.75" customHeight="1">
      <c r="A538" s="1"/>
      <c r="B538" s="2"/>
      <c r="C538" s="3"/>
      <c r="D538" s="4"/>
      <c r="E538" s="3"/>
      <c r="F538" s="11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6"/>
      <c r="AQ538" s="6"/>
      <c r="AR538" s="6"/>
      <c r="AS538" s="6"/>
      <c r="AT538" s="6"/>
      <c r="AU538" s="6"/>
      <c r="AV538" s="6"/>
      <c r="AW538" s="6"/>
      <c r="AX538" s="6"/>
      <c r="AY538" s="6"/>
    </row>
    <row r="539" ht="9.75" customHeight="1">
      <c r="A539" s="1"/>
      <c r="B539" s="2"/>
      <c r="C539" s="3"/>
      <c r="D539" s="4"/>
      <c r="E539" s="3"/>
      <c r="F539" s="11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6"/>
      <c r="AQ539" s="6"/>
      <c r="AR539" s="6"/>
      <c r="AS539" s="6"/>
      <c r="AT539" s="6"/>
      <c r="AU539" s="6"/>
      <c r="AV539" s="6"/>
      <c r="AW539" s="6"/>
      <c r="AX539" s="6"/>
      <c r="AY539" s="6"/>
    </row>
    <row r="540" ht="9.75" customHeight="1">
      <c r="A540" s="1"/>
      <c r="B540" s="2"/>
      <c r="C540" s="3"/>
      <c r="D540" s="4"/>
      <c r="E540" s="3"/>
      <c r="F540" s="11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6"/>
      <c r="AQ540" s="6"/>
      <c r="AR540" s="6"/>
      <c r="AS540" s="6"/>
      <c r="AT540" s="6"/>
      <c r="AU540" s="6"/>
      <c r="AV540" s="6"/>
      <c r="AW540" s="6"/>
      <c r="AX540" s="6"/>
      <c r="AY540" s="6"/>
    </row>
    <row r="541" ht="9.75" customHeight="1">
      <c r="A541" s="1"/>
      <c r="B541" s="2"/>
      <c r="C541" s="3"/>
      <c r="D541" s="4"/>
      <c r="E541" s="3"/>
      <c r="F541" s="11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6"/>
      <c r="AQ541" s="6"/>
      <c r="AR541" s="6"/>
      <c r="AS541" s="6"/>
      <c r="AT541" s="6"/>
      <c r="AU541" s="6"/>
      <c r="AV541" s="6"/>
      <c r="AW541" s="6"/>
      <c r="AX541" s="6"/>
      <c r="AY541" s="6"/>
    </row>
    <row r="542" ht="9.75" customHeight="1">
      <c r="A542" s="1"/>
      <c r="B542" s="2"/>
      <c r="C542" s="3"/>
      <c r="D542" s="4"/>
      <c r="E542" s="3"/>
      <c r="F542" s="11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6"/>
      <c r="AQ542" s="6"/>
      <c r="AR542" s="6"/>
      <c r="AS542" s="6"/>
      <c r="AT542" s="6"/>
      <c r="AU542" s="6"/>
      <c r="AV542" s="6"/>
      <c r="AW542" s="6"/>
      <c r="AX542" s="6"/>
      <c r="AY542" s="6"/>
    </row>
    <row r="543" ht="9.75" customHeight="1">
      <c r="A543" s="1"/>
      <c r="B543" s="2"/>
      <c r="C543" s="3"/>
      <c r="D543" s="4"/>
      <c r="E543" s="3"/>
      <c r="F543" s="11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6"/>
      <c r="AQ543" s="6"/>
      <c r="AR543" s="6"/>
      <c r="AS543" s="6"/>
      <c r="AT543" s="6"/>
      <c r="AU543" s="6"/>
      <c r="AV543" s="6"/>
      <c r="AW543" s="6"/>
      <c r="AX543" s="6"/>
      <c r="AY543" s="6"/>
    </row>
    <row r="544" ht="9.75" customHeight="1">
      <c r="A544" s="1"/>
      <c r="B544" s="2"/>
      <c r="C544" s="3"/>
      <c r="D544" s="4"/>
      <c r="E544" s="3"/>
      <c r="F544" s="11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6"/>
      <c r="AQ544" s="6"/>
      <c r="AR544" s="6"/>
      <c r="AS544" s="6"/>
      <c r="AT544" s="6"/>
      <c r="AU544" s="6"/>
      <c r="AV544" s="6"/>
      <c r="AW544" s="6"/>
      <c r="AX544" s="6"/>
      <c r="AY544" s="6"/>
    </row>
    <row r="545" ht="9.75" customHeight="1">
      <c r="A545" s="1"/>
      <c r="B545" s="2"/>
      <c r="C545" s="3"/>
      <c r="D545" s="4"/>
      <c r="E545" s="3"/>
      <c r="F545" s="11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6"/>
      <c r="AQ545" s="6"/>
      <c r="AR545" s="6"/>
      <c r="AS545" s="6"/>
      <c r="AT545" s="6"/>
      <c r="AU545" s="6"/>
      <c r="AV545" s="6"/>
      <c r="AW545" s="6"/>
      <c r="AX545" s="6"/>
      <c r="AY545" s="6"/>
    </row>
    <row r="546" ht="9.75" customHeight="1">
      <c r="A546" s="1"/>
      <c r="B546" s="2"/>
      <c r="C546" s="3"/>
      <c r="D546" s="4"/>
      <c r="E546" s="3"/>
      <c r="F546" s="11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6"/>
      <c r="AQ546" s="6"/>
      <c r="AR546" s="6"/>
      <c r="AS546" s="6"/>
      <c r="AT546" s="6"/>
      <c r="AU546" s="6"/>
      <c r="AV546" s="6"/>
      <c r="AW546" s="6"/>
      <c r="AX546" s="6"/>
      <c r="AY546" s="6"/>
    </row>
    <row r="547" ht="9.75" customHeight="1">
      <c r="A547" s="1"/>
      <c r="B547" s="2"/>
      <c r="C547" s="3"/>
      <c r="D547" s="4"/>
      <c r="E547" s="3"/>
      <c r="F547" s="11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6"/>
      <c r="AQ547" s="6"/>
      <c r="AR547" s="6"/>
      <c r="AS547" s="6"/>
      <c r="AT547" s="6"/>
      <c r="AU547" s="6"/>
      <c r="AV547" s="6"/>
      <c r="AW547" s="6"/>
      <c r="AX547" s="6"/>
      <c r="AY547" s="6"/>
    </row>
    <row r="548" ht="9.75" customHeight="1">
      <c r="A548" s="1"/>
      <c r="B548" s="2"/>
      <c r="C548" s="3"/>
      <c r="D548" s="4"/>
      <c r="E548" s="3"/>
      <c r="F548" s="11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6"/>
      <c r="AQ548" s="6"/>
      <c r="AR548" s="6"/>
      <c r="AS548" s="6"/>
      <c r="AT548" s="6"/>
      <c r="AU548" s="6"/>
      <c r="AV548" s="6"/>
      <c r="AW548" s="6"/>
      <c r="AX548" s="6"/>
      <c r="AY548" s="6"/>
    </row>
    <row r="549" ht="9.75" customHeight="1">
      <c r="A549" s="1"/>
      <c r="B549" s="2"/>
      <c r="C549" s="3"/>
      <c r="D549" s="4"/>
      <c r="E549" s="3"/>
      <c r="F549" s="11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6"/>
      <c r="AQ549" s="6"/>
      <c r="AR549" s="6"/>
      <c r="AS549" s="6"/>
      <c r="AT549" s="6"/>
      <c r="AU549" s="6"/>
      <c r="AV549" s="6"/>
      <c r="AW549" s="6"/>
      <c r="AX549" s="6"/>
      <c r="AY549" s="6"/>
    </row>
    <row r="550" ht="9.75" customHeight="1">
      <c r="A550" s="1"/>
      <c r="B550" s="2"/>
      <c r="C550" s="3"/>
      <c r="D550" s="4"/>
      <c r="E550" s="3"/>
      <c r="F550" s="11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6"/>
      <c r="AQ550" s="6"/>
      <c r="AR550" s="6"/>
      <c r="AS550" s="6"/>
      <c r="AT550" s="6"/>
      <c r="AU550" s="6"/>
      <c r="AV550" s="6"/>
      <c r="AW550" s="6"/>
      <c r="AX550" s="6"/>
      <c r="AY550" s="6"/>
    </row>
    <row r="551" ht="9.75" customHeight="1">
      <c r="A551" s="1"/>
      <c r="B551" s="2"/>
      <c r="C551" s="3"/>
      <c r="D551" s="4"/>
      <c r="E551" s="3"/>
      <c r="F551" s="11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6"/>
      <c r="AQ551" s="6"/>
      <c r="AR551" s="6"/>
      <c r="AS551" s="6"/>
      <c r="AT551" s="6"/>
      <c r="AU551" s="6"/>
      <c r="AV551" s="6"/>
      <c r="AW551" s="6"/>
      <c r="AX551" s="6"/>
      <c r="AY551" s="6"/>
    </row>
    <row r="552" ht="9.75" customHeight="1">
      <c r="A552" s="1"/>
      <c r="B552" s="2"/>
      <c r="C552" s="3"/>
      <c r="D552" s="4"/>
      <c r="E552" s="3"/>
      <c r="F552" s="11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6"/>
      <c r="AQ552" s="6"/>
      <c r="AR552" s="6"/>
      <c r="AS552" s="6"/>
      <c r="AT552" s="6"/>
      <c r="AU552" s="6"/>
      <c r="AV552" s="6"/>
      <c r="AW552" s="6"/>
      <c r="AX552" s="6"/>
      <c r="AY552" s="6"/>
    </row>
    <row r="553" ht="9.75" customHeight="1">
      <c r="A553" s="1"/>
      <c r="B553" s="2"/>
      <c r="C553" s="3"/>
      <c r="D553" s="4"/>
      <c r="E553" s="3"/>
      <c r="F553" s="11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6"/>
      <c r="AQ553" s="6"/>
      <c r="AR553" s="6"/>
      <c r="AS553" s="6"/>
      <c r="AT553" s="6"/>
      <c r="AU553" s="6"/>
      <c r="AV553" s="6"/>
      <c r="AW553" s="6"/>
      <c r="AX553" s="6"/>
      <c r="AY553" s="6"/>
    </row>
    <row r="554" ht="9.75" customHeight="1">
      <c r="A554" s="1"/>
      <c r="B554" s="2"/>
      <c r="C554" s="3"/>
      <c r="D554" s="4"/>
      <c r="E554" s="3"/>
      <c r="F554" s="11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6"/>
      <c r="AQ554" s="6"/>
      <c r="AR554" s="6"/>
      <c r="AS554" s="6"/>
      <c r="AT554" s="6"/>
      <c r="AU554" s="6"/>
      <c r="AV554" s="6"/>
      <c r="AW554" s="6"/>
      <c r="AX554" s="6"/>
      <c r="AY554" s="6"/>
    </row>
    <row r="555" ht="9.75" customHeight="1">
      <c r="A555" s="1"/>
      <c r="B555" s="2"/>
      <c r="C555" s="3"/>
      <c r="D555" s="4"/>
      <c r="E555" s="3"/>
      <c r="F555" s="11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6"/>
      <c r="AQ555" s="6"/>
      <c r="AR555" s="6"/>
      <c r="AS555" s="6"/>
      <c r="AT555" s="6"/>
      <c r="AU555" s="6"/>
      <c r="AV555" s="6"/>
      <c r="AW555" s="6"/>
      <c r="AX555" s="6"/>
      <c r="AY555" s="6"/>
    </row>
    <row r="556" ht="9.75" customHeight="1">
      <c r="A556" s="1"/>
      <c r="B556" s="2"/>
      <c r="C556" s="3"/>
      <c r="D556" s="4"/>
      <c r="E556" s="3"/>
      <c r="F556" s="11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6"/>
      <c r="AQ556" s="6"/>
      <c r="AR556" s="6"/>
      <c r="AS556" s="6"/>
      <c r="AT556" s="6"/>
      <c r="AU556" s="6"/>
      <c r="AV556" s="6"/>
      <c r="AW556" s="6"/>
      <c r="AX556" s="6"/>
      <c r="AY556" s="6"/>
    </row>
    <row r="557" ht="9.75" customHeight="1">
      <c r="A557" s="1"/>
      <c r="B557" s="2"/>
      <c r="C557" s="3"/>
      <c r="D557" s="4"/>
      <c r="E557" s="3"/>
      <c r="F557" s="11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6"/>
      <c r="AQ557" s="6"/>
      <c r="AR557" s="6"/>
      <c r="AS557" s="6"/>
      <c r="AT557" s="6"/>
      <c r="AU557" s="6"/>
      <c r="AV557" s="6"/>
      <c r="AW557" s="6"/>
      <c r="AX557" s="6"/>
      <c r="AY557" s="6"/>
    </row>
    <row r="558" ht="9.75" customHeight="1">
      <c r="A558" s="1"/>
      <c r="B558" s="2"/>
      <c r="C558" s="3"/>
      <c r="D558" s="4"/>
      <c r="E558" s="3"/>
      <c r="F558" s="11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6"/>
      <c r="AQ558" s="6"/>
      <c r="AR558" s="6"/>
      <c r="AS558" s="6"/>
      <c r="AT558" s="6"/>
      <c r="AU558" s="6"/>
      <c r="AV558" s="6"/>
      <c r="AW558" s="6"/>
      <c r="AX558" s="6"/>
      <c r="AY558" s="6"/>
    </row>
    <row r="559" ht="9.75" customHeight="1">
      <c r="A559" s="1"/>
      <c r="B559" s="2"/>
      <c r="C559" s="3"/>
      <c r="D559" s="4"/>
      <c r="E559" s="3"/>
      <c r="F559" s="11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6"/>
      <c r="AQ559" s="6"/>
      <c r="AR559" s="6"/>
      <c r="AS559" s="6"/>
      <c r="AT559" s="6"/>
      <c r="AU559" s="6"/>
      <c r="AV559" s="6"/>
      <c r="AW559" s="6"/>
      <c r="AX559" s="6"/>
      <c r="AY559" s="6"/>
    </row>
    <row r="560" ht="9.75" customHeight="1">
      <c r="A560" s="1"/>
      <c r="B560" s="2"/>
      <c r="C560" s="3"/>
      <c r="D560" s="4"/>
      <c r="E560" s="3"/>
      <c r="F560" s="11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6"/>
      <c r="AQ560" s="6"/>
      <c r="AR560" s="6"/>
      <c r="AS560" s="6"/>
      <c r="AT560" s="6"/>
      <c r="AU560" s="6"/>
      <c r="AV560" s="6"/>
      <c r="AW560" s="6"/>
      <c r="AX560" s="6"/>
      <c r="AY560" s="6"/>
    </row>
    <row r="561" ht="9.75" customHeight="1">
      <c r="A561" s="1"/>
      <c r="B561" s="2"/>
      <c r="C561" s="3"/>
      <c r="D561" s="4"/>
      <c r="E561" s="3"/>
      <c r="F561" s="11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6"/>
      <c r="AQ561" s="6"/>
      <c r="AR561" s="6"/>
      <c r="AS561" s="6"/>
      <c r="AT561" s="6"/>
      <c r="AU561" s="6"/>
      <c r="AV561" s="6"/>
      <c r="AW561" s="6"/>
      <c r="AX561" s="6"/>
      <c r="AY561" s="6"/>
    </row>
    <row r="562" ht="9.75" customHeight="1">
      <c r="A562" s="1"/>
      <c r="B562" s="2"/>
      <c r="C562" s="3"/>
      <c r="D562" s="4"/>
      <c r="E562" s="3"/>
      <c r="F562" s="11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6"/>
      <c r="AQ562" s="6"/>
      <c r="AR562" s="6"/>
      <c r="AS562" s="6"/>
      <c r="AT562" s="6"/>
      <c r="AU562" s="6"/>
      <c r="AV562" s="6"/>
      <c r="AW562" s="6"/>
      <c r="AX562" s="6"/>
      <c r="AY562" s="6"/>
    </row>
    <row r="563" ht="9.75" customHeight="1">
      <c r="A563" s="1"/>
      <c r="B563" s="2"/>
      <c r="C563" s="3"/>
      <c r="D563" s="4"/>
      <c r="E563" s="3"/>
      <c r="F563" s="11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6"/>
      <c r="AQ563" s="6"/>
      <c r="AR563" s="6"/>
      <c r="AS563" s="6"/>
      <c r="AT563" s="6"/>
      <c r="AU563" s="6"/>
      <c r="AV563" s="6"/>
      <c r="AW563" s="6"/>
      <c r="AX563" s="6"/>
      <c r="AY563" s="6"/>
    </row>
    <row r="564" ht="9.75" customHeight="1">
      <c r="A564" s="1"/>
      <c r="B564" s="2"/>
      <c r="C564" s="3"/>
      <c r="D564" s="4"/>
      <c r="E564" s="3"/>
      <c r="F564" s="11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6"/>
      <c r="AQ564" s="6"/>
      <c r="AR564" s="6"/>
      <c r="AS564" s="6"/>
      <c r="AT564" s="6"/>
      <c r="AU564" s="6"/>
      <c r="AV564" s="6"/>
      <c r="AW564" s="6"/>
      <c r="AX564" s="6"/>
      <c r="AY564" s="6"/>
    </row>
    <row r="565" ht="9.75" customHeight="1">
      <c r="A565" s="1"/>
      <c r="B565" s="2"/>
      <c r="C565" s="3"/>
      <c r="D565" s="4"/>
      <c r="E565" s="3"/>
      <c r="F565" s="11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6"/>
      <c r="AQ565" s="6"/>
      <c r="AR565" s="6"/>
      <c r="AS565" s="6"/>
      <c r="AT565" s="6"/>
      <c r="AU565" s="6"/>
      <c r="AV565" s="6"/>
      <c r="AW565" s="6"/>
      <c r="AX565" s="6"/>
      <c r="AY565" s="6"/>
    </row>
    <row r="566" ht="9.75" customHeight="1">
      <c r="A566" s="1"/>
      <c r="B566" s="2"/>
      <c r="C566" s="3"/>
      <c r="D566" s="4"/>
      <c r="E566" s="3"/>
      <c r="F566" s="11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6"/>
      <c r="AQ566" s="6"/>
      <c r="AR566" s="6"/>
      <c r="AS566" s="6"/>
      <c r="AT566" s="6"/>
      <c r="AU566" s="6"/>
      <c r="AV566" s="6"/>
      <c r="AW566" s="6"/>
      <c r="AX566" s="6"/>
      <c r="AY566" s="6"/>
    </row>
    <row r="567" ht="9.75" customHeight="1">
      <c r="A567" s="1"/>
      <c r="B567" s="2"/>
      <c r="C567" s="3"/>
      <c r="D567" s="4"/>
      <c r="E567" s="3"/>
      <c r="F567" s="11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6"/>
      <c r="AQ567" s="6"/>
      <c r="AR567" s="6"/>
      <c r="AS567" s="6"/>
      <c r="AT567" s="6"/>
      <c r="AU567" s="6"/>
      <c r="AV567" s="6"/>
      <c r="AW567" s="6"/>
      <c r="AX567" s="6"/>
      <c r="AY567" s="6"/>
    </row>
    <row r="568" ht="9.75" customHeight="1">
      <c r="A568" s="1"/>
      <c r="B568" s="2"/>
      <c r="C568" s="3"/>
      <c r="D568" s="4"/>
      <c r="E568" s="3"/>
      <c r="F568" s="11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6"/>
      <c r="AQ568" s="6"/>
      <c r="AR568" s="6"/>
      <c r="AS568" s="6"/>
      <c r="AT568" s="6"/>
      <c r="AU568" s="6"/>
      <c r="AV568" s="6"/>
      <c r="AW568" s="6"/>
      <c r="AX568" s="6"/>
      <c r="AY568" s="6"/>
    </row>
    <row r="569" ht="9.75" customHeight="1">
      <c r="A569" s="1"/>
      <c r="B569" s="2"/>
      <c r="C569" s="3"/>
      <c r="D569" s="4"/>
      <c r="E569" s="3"/>
      <c r="F569" s="11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6"/>
      <c r="AQ569" s="6"/>
      <c r="AR569" s="6"/>
      <c r="AS569" s="6"/>
      <c r="AT569" s="6"/>
      <c r="AU569" s="6"/>
      <c r="AV569" s="6"/>
      <c r="AW569" s="6"/>
      <c r="AX569" s="6"/>
      <c r="AY569" s="6"/>
    </row>
    <row r="570" ht="9.75" customHeight="1">
      <c r="A570" s="1"/>
      <c r="B570" s="2"/>
      <c r="C570" s="3"/>
      <c r="D570" s="4"/>
      <c r="E570" s="3"/>
      <c r="F570" s="11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6"/>
      <c r="AQ570" s="6"/>
      <c r="AR570" s="6"/>
      <c r="AS570" s="6"/>
      <c r="AT570" s="6"/>
      <c r="AU570" s="6"/>
      <c r="AV570" s="6"/>
      <c r="AW570" s="6"/>
      <c r="AX570" s="6"/>
      <c r="AY570" s="6"/>
    </row>
    <row r="571" ht="9.75" customHeight="1">
      <c r="A571" s="1"/>
      <c r="B571" s="2"/>
      <c r="C571" s="3"/>
      <c r="D571" s="4"/>
      <c r="E571" s="3"/>
      <c r="F571" s="11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6"/>
      <c r="AQ571" s="6"/>
      <c r="AR571" s="6"/>
      <c r="AS571" s="6"/>
      <c r="AT571" s="6"/>
      <c r="AU571" s="6"/>
      <c r="AV571" s="6"/>
      <c r="AW571" s="6"/>
      <c r="AX571" s="6"/>
      <c r="AY571" s="6"/>
    </row>
    <row r="572" ht="9.75" customHeight="1">
      <c r="A572" s="1"/>
      <c r="B572" s="2"/>
      <c r="C572" s="3"/>
      <c r="D572" s="4"/>
      <c r="E572" s="3"/>
      <c r="F572" s="11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6"/>
      <c r="AQ572" s="6"/>
      <c r="AR572" s="6"/>
      <c r="AS572" s="6"/>
      <c r="AT572" s="6"/>
      <c r="AU572" s="6"/>
      <c r="AV572" s="6"/>
      <c r="AW572" s="6"/>
      <c r="AX572" s="6"/>
      <c r="AY572" s="6"/>
    </row>
    <row r="573" ht="9.75" customHeight="1">
      <c r="A573" s="1"/>
      <c r="B573" s="2"/>
      <c r="C573" s="3"/>
      <c r="D573" s="4"/>
      <c r="E573" s="3"/>
      <c r="F573" s="11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6"/>
      <c r="AQ573" s="6"/>
      <c r="AR573" s="6"/>
      <c r="AS573" s="6"/>
      <c r="AT573" s="6"/>
      <c r="AU573" s="6"/>
      <c r="AV573" s="6"/>
      <c r="AW573" s="6"/>
      <c r="AX573" s="6"/>
      <c r="AY573" s="6"/>
    </row>
    <row r="574" ht="9.75" customHeight="1">
      <c r="A574" s="1"/>
      <c r="B574" s="2"/>
      <c r="C574" s="3"/>
      <c r="D574" s="4"/>
      <c r="E574" s="3"/>
      <c r="F574" s="11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6"/>
      <c r="AQ574" s="6"/>
      <c r="AR574" s="6"/>
      <c r="AS574" s="6"/>
      <c r="AT574" s="6"/>
      <c r="AU574" s="6"/>
      <c r="AV574" s="6"/>
      <c r="AW574" s="6"/>
      <c r="AX574" s="6"/>
      <c r="AY574" s="6"/>
    </row>
    <row r="575" ht="9.75" customHeight="1">
      <c r="A575" s="1"/>
      <c r="B575" s="2"/>
      <c r="C575" s="3"/>
      <c r="D575" s="4"/>
      <c r="E575" s="3"/>
      <c r="F575" s="11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6"/>
      <c r="AQ575" s="6"/>
      <c r="AR575" s="6"/>
      <c r="AS575" s="6"/>
      <c r="AT575" s="6"/>
      <c r="AU575" s="6"/>
      <c r="AV575" s="6"/>
      <c r="AW575" s="6"/>
      <c r="AX575" s="6"/>
      <c r="AY575" s="6"/>
    </row>
    <row r="576" ht="9.75" customHeight="1">
      <c r="A576" s="1"/>
      <c r="B576" s="2"/>
      <c r="C576" s="3"/>
      <c r="D576" s="4"/>
      <c r="E576" s="3"/>
      <c r="F576" s="11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6"/>
      <c r="AQ576" s="6"/>
      <c r="AR576" s="6"/>
      <c r="AS576" s="6"/>
      <c r="AT576" s="6"/>
      <c r="AU576" s="6"/>
      <c r="AV576" s="6"/>
      <c r="AW576" s="6"/>
      <c r="AX576" s="6"/>
      <c r="AY576" s="6"/>
    </row>
    <row r="577" ht="9.75" customHeight="1">
      <c r="A577" s="1"/>
      <c r="B577" s="2"/>
      <c r="C577" s="3"/>
      <c r="D577" s="4"/>
      <c r="E577" s="3"/>
      <c r="F577" s="11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6"/>
      <c r="AQ577" s="6"/>
      <c r="AR577" s="6"/>
      <c r="AS577" s="6"/>
      <c r="AT577" s="6"/>
      <c r="AU577" s="6"/>
      <c r="AV577" s="6"/>
      <c r="AW577" s="6"/>
      <c r="AX577" s="6"/>
      <c r="AY577" s="6"/>
    </row>
    <row r="578" ht="9.75" customHeight="1">
      <c r="A578" s="1"/>
      <c r="B578" s="2"/>
      <c r="C578" s="3"/>
      <c r="D578" s="4"/>
      <c r="E578" s="3"/>
      <c r="F578" s="11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6"/>
      <c r="AQ578" s="6"/>
      <c r="AR578" s="6"/>
      <c r="AS578" s="6"/>
      <c r="AT578" s="6"/>
      <c r="AU578" s="6"/>
      <c r="AV578" s="6"/>
      <c r="AW578" s="6"/>
      <c r="AX578" s="6"/>
      <c r="AY578" s="6"/>
    </row>
    <row r="579" ht="9.75" customHeight="1">
      <c r="A579" s="1"/>
      <c r="B579" s="2"/>
      <c r="C579" s="3"/>
      <c r="D579" s="4"/>
      <c r="E579" s="3"/>
      <c r="F579" s="11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6"/>
      <c r="AQ579" s="6"/>
      <c r="AR579" s="6"/>
      <c r="AS579" s="6"/>
      <c r="AT579" s="6"/>
      <c r="AU579" s="6"/>
      <c r="AV579" s="6"/>
      <c r="AW579" s="6"/>
      <c r="AX579" s="6"/>
      <c r="AY579" s="6"/>
    </row>
    <row r="580" ht="9.75" customHeight="1">
      <c r="A580" s="1"/>
      <c r="B580" s="2"/>
      <c r="C580" s="3"/>
      <c r="D580" s="4"/>
      <c r="E580" s="3"/>
      <c r="F580" s="11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6"/>
      <c r="AQ580" s="6"/>
      <c r="AR580" s="6"/>
      <c r="AS580" s="6"/>
      <c r="AT580" s="6"/>
      <c r="AU580" s="6"/>
      <c r="AV580" s="6"/>
      <c r="AW580" s="6"/>
      <c r="AX580" s="6"/>
      <c r="AY580" s="6"/>
    </row>
    <row r="581" ht="9.75" customHeight="1">
      <c r="A581" s="1"/>
      <c r="B581" s="2"/>
      <c r="C581" s="3"/>
      <c r="D581" s="4"/>
      <c r="E581" s="3"/>
      <c r="F581" s="11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6"/>
      <c r="AQ581" s="6"/>
      <c r="AR581" s="6"/>
      <c r="AS581" s="6"/>
      <c r="AT581" s="6"/>
      <c r="AU581" s="6"/>
      <c r="AV581" s="6"/>
      <c r="AW581" s="6"/>
      <c r="AX581" s="6"/>
      <c r="AY581" s="6"/>
    </row>
    <row r="582" ht="9.75" customHeight="1">
      <c r="A582" s="1"/>
      <c r="B582" s="2"/>
      <c r="C582" s="3"/>
      <c r="D582" s="4"/>
      <c r="E582" s="3"/>
      <c r="F582" s="11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6"/>
      <c r="AQ582" s="6"/>
      <c r="AR582" s="6"/>
      <c r="AS582" s="6"/>
      <c r="AT582" s="6"/>
      <c r="AU582" s="6"/>
      <c r="AV582" s="6"/>
      <c r="AW582" s="6"/>
      <c r="AX582" s="6"/>
      <c r="AY582" s="6"/>
    </row>
    <row r="583" ht="9.75" customHeight="1">
      <c r="A583" s="1"/>
      <c r="B583" s="2"/>
      <c r="C583" s="3"/>
      <c r="D583" s="4"/>
      <c r="E583" s="3"/>
      <c r="F583" s="11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6"/>
      <c r="AQ583" s="6"/>
      <c r="AR583" s="6"/>
      <c r="AS583" s="6"/>
      <c r="AT583" s="6"/>
      <c r="AU583" s="6"/>
      <c r="AV583" s="6"/>
      <c r="AW583" s="6"/>
      <c r="AX583" s="6"/>
      <c r="AY583" s="6"/>
    </row>
    <row r="584" ht="9.75" customHeight="1">
      <c r="A584" s="1"/>
      <c r="B584" s="2"/>
      <c r="C584" s="3"/>
      <c r="D584" s="4"/>
      <c r="E584" s="3"/>
      <c r="F584" s="11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6"/>
      <c r="AQ584" s="6"/>
      <c r="AR584" s="6"/>
      <c r="AS584" s="6"/>
      <c r="AT584" s="6"/>
      <c r="AU584" s="6"/>
      <c r="AV584" s="6"/>
      <c r="AW584" s="6"/>
      <c r="AX584" s="6"/>
      <c r="AY584" s="6"/>
    </row>
    <row r="585" ht="9.75" customHeight="1">
      <c r="A585" s="1"/>
      <c r="B585" s="2"/>
      <c r="C585" s="3"/>
      <c r="D585" s="4"/>
      <c r="E585" s="3"/>
      <c r="F585" s="11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6"/>
      <c r="AQ585" s="6"/>
      <c r="AR585" s="6"/>
      <c r="AS585" s="6"/>
      <c r="AT585" s="6"/>
      <c r="AU585" s="6"/>
      <c r="AV585" s="6"/>
      <c r="AW585" s="6"/>
      <c r="AX585" s="6"/>
      <c r="AY585" s="6"/>
    </row>
    <row r="586" ht="9.75" customHeight="1">
      <c r="A586" s="1"/>
      <c r="B586" s="2"/>
      <c r="C586" s="3"/>
      <c r="D586" s="4"/>
      <c r="E586" s="3"/>
      <c r="F586" s="11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6"/>
      <c r="AQ586" s="6"/>
      <c r="AR586" s="6"/>
      <c r="AS586" s="6"/>
      <c r="AT586" s="6"/>
      <c r="AU586" s="6"/>
      <c r="AV586" s="6"/>
      <c r="AW586" s="6"/>
      <c r="AX586" s="6"/>
      <c r="AY586" s="6"/>
    </row>
    <row r="587" ht="9.75" customHeight="1">
      <c r="A587" s="1"/>
      <c r="B587" s="2"/>
      <c r="C587" s="3"/>
      <c r="D587" s="4"/>
      <c r="E587" s="3"/>
      <c r="F587" s="11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6"/>
      <c r="AQ587" s="6"/>
      <c r="AR587" s="6"/>
      <c r="AS587" s="6"/>
      <c r="AT587" s="6"/>
      <c r="AU587" s="6"/>
      <c r="AV587" s="6"/>
      <c r="AW587" s="6"/>
      <c r="AX587" s="6"/>
      <c r="AY587" s="6"/>
    </row>
    <row r="588" ht="9.75" customHeight="1">
      <c r="A588" s="1"/>
      <c r="B588" s="2"/>
      <c r="C588" s="3"/>
      <c r="D588" s="4"/>
      <c r="E588" s="3"/>
      <c r="F588" s="11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6"/>
      <c r="AQ588" s="6"/>
      <c r="AR588" s="6"/>
      <c r="AS588" s="6"/>
      <c r="AT588" s="6"/>
      <c r="AU588" s="6"/>
      <c r="AV588" s="6"/>
      <c r="AW588" s="6"/>
      <c r="AX588" s="6"/>
      <c r="AY588" s="6"/>
    </row>
    <row r="589" ht="9.75" customHeight="1">
      <c r="A589" s="1"/>
      <c r="B589" s="2"/>
      <c r="C589" s="3"/>
      <c r="D589" s="4"/>
      <c r="E589" s="3"/>
      <c r="F589" s="11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6"/>
      <c r="AQ589" s="6"/>
      <c r="AR589" s="6"/>
      <c r="AS589" s="6"/>
      <c r="AT589" s="6"/>
      <c r="AU589" s="6"/>
      <c r="AV589" s="6"/>
      <c r="AW589" s="6"/>
      <c r="AX589" s="6"/>
      <c r="AY589" s="6"/>
    </row>
    <row r="590" ht="9.75" customHeight="1">
      <c r="A590" s="1"/>
      <c r="B590" s="2"/>
      <c r="C590" s="3"/>
      <c r="D590" s="4"/>
      <c r="E590" s="3"/>
      <c r="F590" s="11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6"/>
      <c r="AQ590" s="6"/>
      <c r="AR590" s="6"/>
      <c r="AS590" s="6"/>
      <c r="AT590" s="6"/>
      <c r="AU590" s="6"/>
      <c r="AV590" s="6"/>
      <c r="AW590" s="6"/>
      <c r="AX590" s="6"/>
      <c r="AY590" s="6"/>
    </row>
    <row r="591" ht="9.75" customHeight="1">
      <c r="A591" s="1"/>
      <c r="B591" s="2"/>
      <c r="C591" s="3"/>
      <c r="D591" s="4"/>
      <c r="E591" s="3"/>
      <c r="F591" s="11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6"/>
      <c r="AQ591" s="6"/>
      <c r="AR591" s="6"/>
      <c r="AS591" s="6"/>
      <c r="AT591" s="6"/>
      <c r="AU591" s="6"/>
      <c r="AV591" s="6"/>
      <c r="AW591" s="6"/>
      <c r="AX591" s="6"/>
      <c r="AY591" s="6"/>
    </row>
    <row r="592" ht="9.75" customHeight="1">
      <c r="A592" s="1"/>
      <c r="B592" s="2"/>
      <c r="C592" s="3"/>
      <c r="D592" s="4"/>
      <c r="E592" s="3"/>
      <c r="F592" s="11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6"/>
      <c r="AQ592" s="6"/>
      <c r="AR592" s="6"/>
      <c r="AS592" s="6"/>
      <c r="AT592" s="6"/>
      <c r="AU592" s="6"/>
      <c r="AV592" s="6"/>
      <c r="AW592" s="6"/>
      <c r="AX592" s="6"/>
      <c r="AY592" s="6"/>
    </row>
    <row r="593" ht="9.75" customHeight="1">
      <c r="A593" s="1"/>
      <c r="B593" s="2"/>
      <c r="C593" s="3"/>
      <c r="D593" s="4"/>
      <c r="E593" s="3"/>
      <c r="F593" s="11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6"/>
      <c r="AQ593" s="6"/>
      <c r="AR593" s="6"/>
      <c r="AS593" s="6"/>
      <c r="AT593" s="6"/>
      <c r="AU593" s="6"/>
      <c r="AV593" s="6"/>
      <c r="AW593" s="6"/>
      <c r="AX593" s="6"/>
      <c r="AY593" s="6"/>
    </row>
    <row r="594" ht="9.75" customHeight="1">
      <c r="A594" s="1"/>
      <c r="B594" s="2"/>
      <c r="C594" s="3"/>
      <c r="D594" s="4"/>
      <c r="E594" s="3"/>
      <c r="F594" s="11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6"/>
      <c r="AQ594" s="6"/>
      <c r="AR594" s="6"/>
      <c r="AS594" s="6"/>
      <c r="AT594" s="6"/>
      <c r="AU594" s="6"/>
      <c r="AV594" s="6"/>
      <c r="AW594" s="6"/>
      <c r="AX594" s="6"/>
      <c r="AY594" s="6"/>
    </row>
    <row r="595" ht="9.75" customHeight="1">
      <c r="A595" s="1"/>
      <c r="B595" s="2"/>
      <c r="C595" s="3"/>
      <c r="D595" s="4"/>
      <c r="E595" s="3"/>
      <c r="F595" s="11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6"/>
      <c r="AQ595" s="6"/>
      <c r="AR595" s="6"/>
      <c r="AS595" s="6"/>
      <c r="AT595" s="6"/>
      <c r="AU595" s="6"/>
      <c r="AV595" s="6"/>
      <c r="AW595" s="6"/>
      <c r="AX595" s="6"/>
      <c r="AY595" s="6"/>
    </row>
    <row r="596" ht="9.75" customHeight="1">
      <c r="A596" s="1"/>
      <c r="B596" s="2"/>
      <c r="C596" s="3"/>
      <c r="D596" s="4"/>
      <c r="E596" s="3"/>
      <c r="F596" s="11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6"/>
      <c r="AQ596" s="6"/>
      <c r="AR596" s="6"/>
      <c r="AS596" s="6"/>
      <c r="AT596" s="6"/>
      <c r="AU596" s="6"/>
      <c r="AV596" s="6"/>
      <c r="AW596" s="6"/>
      <c r="AX596" s="6"/>
      <c r="AY596" s="6"/>
    </row>
    <row r="597" ht="9.75" customHeight="1">
      <c r="A597" s="1"/>
      <c r="B597" s="2"/>
      <c r="C597" s="3"/>
      <c r="D597" s="4"/>
      <c r="E597" s="3"/>
      <c r="F597" s="11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6"/>
      <c r="AQ597" s="6"/>
      <c r="AR597" s="6"/>
      <c r="AS597" s="6"/>
      <c r="AT597" s="6"/>
      <c r="AU597" s="6"/>
      <c r="AV597" s="6"/>
      <c r="AW597" s="6"/>
      <c r="AX597" s="6"/>
      <c r="AY597" s="6"/>
    </row>
    <row r="598" ht="9.75" customHeight="1">
      <c r="A598" s="1"/>
      <c r="B598" s="2"/>
      <c r="C598" s="3"/>
      <c r="D598" s="4"/>
      <c r="E598" s="3"/>
      <c r="F598" s="11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6"/>
      <c r="AQ598" s="6"/>
      <c r="AR598" s="6"/>
      <c r="AS598" s="6"/>
      <c r="AT598" s="6"/>
      <c r="AU598" s="6"/>
      <c r="AV598" s="6"/>
      <c r="AW598" s="6"/>
      <c r="AX598" s="6"/>
      <c r="AY598" s="6"/>
    </row>
    <row r="599" ht="9.75" customHeight="1">
      <c r="A599" s="1"/>
      <c r="B599" s="2"/>
      <c r="C599" s="3"/>
      <c r="D599" s="4"/>
      <c r="E599" s="3"/>
      <c r="F599" s="11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6"/>
      <c r="AQ599" s="6"/>
      <c r="AR599" s="6"/>
      <c r="AS599" s="6"/>
      <c r="AT599" s="6"/>
      <c r="AU599" s="6"/>
      <c r="AV599" s="6"/>
      <c r="AW599" s="6"/>
      <c r="AX599" s="6"/>
      <c r="AY599" s="6"/>
    </row>
    <row r="600" ht="9.75" customHeight="1">
      <c r="A600" s="1"/>
      <c r="B600" s="2"/>
      <c r="C600" s="3"/>
      <c r="D600" s="4"/>
      <c r="E600" s="3"/>
      <c r="F600" s="11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6"/>
      <c r="AQ600" s="6"/>
      <c r="AR600" s="6"/>
      <c r="AS600" s="6"/>
      <c r="AT600" s="6"/>
      <c r="AU600" s="6"/>
      <c r="AV600" s="6"/>
      <c r="AW600" s="6"/>
      <c r="AX600" s="6"/>
      <c r="AY600" s="6"/>
    </row>
    <row r="601" ht="9.75" customHeight="1">
      <c r="A601" s="1"/>
      <c r="B601" s="2"/>
      <c r="C601" s="3"/>
      <c r="D601" s="4"/>
      <c r="E601" s="3"/>
      <c r="F601" s="11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6"/>
      <c r="AQ601" s="6"/>
      <c r="AR601" s="6"/>
      <c r="AS601" s="6"/>
      <c r="AT601" s="6"/>
      <c r="AU601" s="6"/>
      <c r="AV601" s="6"/>
      <c r="AW601" s="6"/>
      <c r="AX601" s="6"/>
      <c r="AY601" s="6"/>
    </row>
    <row r="602" ht="9.75" customHeight="1">
      <c r="A602" s="1"/>
      <c r="B602" s="2"/>
      <c r="C602" s="3"/>
      <c r="D602" s="4"/>
      <c r="E602" s="3"/>
      <c r="F602" s="11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6"/>
      <c r="AQ602" s="6"/>
      <c r="AR602" s="6"/>
      <c r="AS602" s="6"/>
      <c r="AT602" s="6"/>
      <c r="AU602" s="6"/>
      <c r="AV602" s="6"/>
      <c r="AW602" s="6"/>
      <c r="AX602" s="6"/>
      <c r="AY602" s="6"/>
    </row>
    <row r="603" ht="9.75" customHeight="1">
      <c r="A603" s="1"/>
      <c r="B603" s="2"/>
      <c r="C603" s="3"/>
      <c r="D603" s="4"/>
      <c r="E603" s="3"/>
      <c r="F603" s="11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6"/>
      <c r="AQ603" s="6"/>
      <c r="AR603" s="6"/>
      <c r="AS603" s="6"/>
      <c r="AT603" s="6"/>
      <c r="AU603" s="6"/>
      <c r="AV603" s="6"/>
      <c r="AW603" s="6"/>
      <c r="AX603" s="6"/>
      <c r="AY603" s="6"/>
    </row>
    <row r="604" ht="9.75" customHeight="1">
      <c r="A604" s="1"/>
      <c r="B604" s="2"/>
      <c r="C604" s="3"/>
      <c r="D604" s="4"/>
      <c r="E604" s="3"/>
      <c r="F604" s="11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6"/>
      <c r="AQ604" s="6"/>
      <c r="AR604" s="6"/>
      <c r="AS604" s="6"/>
      <c r="AT604" s="6"/>
      <c r="AU604" s="6"/>
      <c r="AV604" s="6"/>
      <c r="AW604" s="6"/>
      <c r="AX604" s="6"/>
      <c r="AY604" s="6"/>
    </row>
    <row r="605" ht="9.75" customHeight="1">
      <c r="A605" s="1"/>
      <c r="B605" s="2"/>
      <c r="C605" s="3"/>
      <c r="D605" s="4"/>
      <c r="E605" s="3"/>
      <c r="F605" s="11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6"/>
      <c r="AQ605" s="6"/>
      <c r="AR605" s="6"/>
      <c r="AS605" s="6"/>
      <c r="AT605" s="6"/>
      <c r="AU605" s="6"/>
      <c r="AV605" s="6"/>
      <c r="AW605" s="6"/>
      <c r="AX605" s="6"/>
      <c r="AY605" s="6"/>
    </row>
    <row r="606" ht="9.75" customHeight="1">
      <c r="A606" s="1"/>
      <c r="B606" s="2"/>
      <c r="C606" s="3"/>
      <c r="D606" s="4"/>
      <c r="E606" s="3"/>
      <c r="F606" s="11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6"/>
      <c r="AQ606" s="6"/>
      <c r="AR606" s="6"/>
      <c r="AS606" s="6"/>
      <c r="AT606" s="6"/>
      <c r="AU606" s="6"/>
      <c r="AV606" s="6"/>
      <c r="AW606" s="6"/>
      <c r="AX606" s="6"/>
      <c r="AY606" s="6"/>
    </row>
    <row r="607" ht="9.75" customHeight="1">
      <c r="A607" s="1"/>
      <c r="B607" s="2"/>
      <c r="C607" s="3"/>
      <c r="D607" s="4"/>
      <c r="E607" s="3"/>
      <c r="F607" s="11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6"/>
      <c r="AQ607" s="6"/>
      <c r="AR607" s="6"/>
      <c r="AS607" s="6"/>
      <c r="AT607" s="6"/>
      <c r="AU607" s="6"/>
      <c r="AV607" s="6"/>
      <c r="AW607" s="6"/>
      <c r="AX607" s="6"/>
      <c r="AY607" s="6"/>
    </row>
    <row r="608" ht="9.75" customHeight="1">
      <c r="A608" s="1"/>
      <c r="B608" s="2"/>
      <c r="C608" s="3"/>
      <c r="D608" s="4"/>
      <c r="E608" s="3"/>
      <c r="F608" s="11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6"/>
      <c r="AQ608" s="6"/>
      <c r="AR608" s="6"/>
      <c r="AS608" s="6"/>
      <c r="AT608" s="6"/>
      <c r="AU608" s="6"/>
      <c r="AV608" s="6"/>
      <c r="AW608" s="6"/>
      <c r="AX608" s="6"/>
      <c r="AY608" s="6"/>
    </row>
    <row r="609" ht="9.75" customHeight="1">
      <c r="A609" s="1"/>
      <c r="B609" s="2"/>
      <c r="C609" s="3"/>
      <c r="D609" s="4"/>
      <c r="E609" s="3"/>
      <c r="F609" s="11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6"/>
      <c r="AQ609" s="6"/>
      <c r="AR609" s="6"/>
      <c r="AS609" s="6"/>
      <c r="AT609" s="6"/>
      <c r="AU609" s="6"/>
      <c r="AV609" s="6"/>
      <c r="AW609" s="6"/>
      <c r="AX609" s="6"/>
      <c r="AY609" s="6"/>
    </row>
    <row r="610" ht="9.75" customHeight="1">
      <c r="A610" s="1"/>
      <c r="B610" s="2"/>
      <c r="C610" s="3"/>
      <c r="D610" s="4"/>
      <c r="E610" s="3"/>
      <c r="F610" s="11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6"/>
      <c r="AQ610" s="6"/>
      <c r="AR610" s="6"/>
      <c r="AS610" s="6"/>
      <c r="AT610" s="6"/>
      <c r="AU610" s="6"/>
      <c r="AV610" s="6"/>
      <c r="AW610" s="6"/>
      <c r="AX610" s="6"/>
      <c r="AY610" s="6"/>
    </row>
    <row r="611" ht="9.75" customHeight="1">
      <c r="A611" s="1"/>
      <c r="B611" s="2"/>
      <c r="C611" s="3"/>
      <c r="D611" s="4"/>
      <c r="E611" s="3"/>
      <c r="F611" s="11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6"/>
      <c r="AQ611" s="6"/>
      <c r="AR611" s="6"/>
      <c r="AS611" s="6"/>
      <c r="AT611" s="6"/>
      <c r="AU611" s="6"/>
      <c r="AV611" s="6"/>
      <c r="AW611" s="6"/>
      <c r="AX611" s="6"/>
      <c r="AY611" s="6"/>
    </row>
    <row r="612" ht="9.75" customHeight="1">
      <c r="A612" s="1"/>
      <c r="B612" s="2"/>
      <c r="C612" s="3"/>
      <c r="D612" s="4"/>
      <c r="E612" s="3"/>
      <c r="F612" s="11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6"/>
      <c r="AQ612" s="6"/>
      <c r="AR612" s="6"/>
      <c r="AS612" s="6"/>
      <c r="AT612" s="6"/>
      <c r="AU612" s="6"/>
      <c r="AV612" s="6"/>
      <c r="AW612" s="6"/>
      <c r="AX612" s="6"/>
      <c r="AY612" s="6"/>
    </row>
    <row r="613" ht="9.75" customHeight="1">
      <c r="A613" s="1"/>
      <c r="B613" s="2"/>
      <c r="C613" s="3"/>
      <c r="D613" s="4"/>
      <c r="E613" s="3"/>
      <c r="F613" s="11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6"/>
      <c r="AQ613" s="6"/>
      <c r="AR613" s="6"/>
      <c r="AS613" s="6"/>
      <c r="AT613" s="6"/>
      <c r="AU613" s="6"/>
      <c r="AV613" s="6"/>
      <c r="AW613" s="6"/>
      <c r="AX613" s="6"/>
      <c r="AY613" s="6"/>
    </row>
    <row r="614" ht="9.75" customHeight="1">
      <c r="A614" s="1"/>
      <c r="B614" s="2"/>
      <c r="C614" s="3"/>
      <c r="D614" s="4"/>
      <c r="E614" s="3"/>
      <c r="F614" s="11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6"/>
      <c r="AQ614" s="6"/>
      <c r="AR614" s="6"/>
      <c r="AS614" s="6"/>
      <c r="AT614" s="6"/>
      <c r="AU614" s="6"/>
      <c r="AV614" s="6"/>
      <c r="AW614" s="6"/>
      <c r="AX614" s="6"/>
      <c r="AY614" s="6"/>
    </row>
    <row r="615" ht="9.75" customHeight="1">
      <c r="A615" s="1"/>
      <c r="B615" s="2"/>
      <c r="C615" s="3"/>
      <c r="D615" s="4"/>
      <c r="E615" s="3"/>
      <c r="F615" s="11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6"/>
      <c r="AQ615" s="6"/>
      <c r="AR615" s="6"/>
      <c r="AS615" s="6"/>
      <c r="AT615" s="6"/>
      <c r="AU615" s="6"/>
      <c r="AV615" s="6"/>
      <c r="AW615" s="6"/>
      <c r="AX615" s="6"/>
      <c r="AY615" s="6"/>
    </row>
    <row r="616" ht="9.75" customHeight="1">
      <c r="A616" s="1"/>
      <c r="B616" s="2"/>
      <c r="C616" s="3"/>
      <c r="D616" s="4"/>
      <c r="E616" s="3"/>
      <c r="F616" s="11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6"/>
      <c r="AQ616" s="6"/>
      <c r="AR616" s="6"/>
      <c r="AS616" s="6"/>
      <c r="AT616" s="6"/>
      <c r="AU616" s="6"/>
      <c r="AV616" s="6"/>
      <c r="AW616" s="6"/>
      <c r="AX616" s="6"/>
      <c r="AY616" s="6"/>
    </row>
    <row r="617" ht="9.75" customHeight="1">
      <c r="A617" s="1"/>
      <c r="B617" s="2"/>
      <c r="C617" s="3"/>
      <c r="D617" s="4"/>
      <c r="E617" s="3"/>
      <c r="F617" s="11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6"/>
      <c r="AQ617" s="6"/>
      <c r="AR617" s="6"/>
      <c r="AS617" s="6"/>
      <c r="AT617" s="6"/>
      <c r="AU617" s="6"/>
      <c r="AV617" s="6"/>
      <c r="AW617" s="6"/>
      <c r="AX617" s="6"/>
      <c r="AY617" s="6"/>
    </row>
    <row r="618" ht="9.75" customHeight="1">
      <c r="A618" s="1"/>
      <c r="B618" s="2"/>
      <c r="C618" s="3"/>
      <c r="D618" s="4"/>
      <c r="E618" s="3"/>
      <c r="F618" s="11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6"/>
      <c r="AQ618" s="6"/>
      <c r="AR618" s="6"/>
      <c r="AS618" s="6"/>
      <c r="AT618" s="6"/>
      <c r="AU618" s="6"/>
      <c r="AV618" s="6"/>
      <c r="AW618" s="6"/>
      <c r="AX618" s="6"/>
      <c r="AY618" s="6"/>
    </row>
    <row r="619" ht="9.75" customHeight="1">
      <c r="A619" s="1"/>
      <c r="B619" s="2"/>
      <c r="C619" s="3"/>
      <c r="D619" s="4"/>
      <c r="E619" s="3"/>
      <c r="F619" s="11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6"/>
      <c r="AQ619" s="6"/>
      <c r="AR619" s="6"/>
      <c r="AS619" s="6"/>
      <c r="AT619" s="6"/>
      <c r="AU619" s="6"/>
      <c r="AV619" s="6"/>
      <c r="AW619" s="6"/>
      <c r="AX619" s="6"/>
      <c r="AY619" s="6"/>
    </row>
    <row r="620" ht="9.75" customHeight="1">
      <c r="A620" s="1"/>
      <c r="B620" s="2"/>
      <c r="C620" s="3"/>
      <c r="D620" s="4"/>
      <c r="E620" s="3"/>
      <c r="F620" s="11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6"/>
      <c r="AQ620" s="6"/>
      <c r="AR620" s="6"/>
      <c r="AS620" s="6"/>
      <c r="AT620" s="6"/>
      <c r="AU620" s="6"/>
      <c r="AV620" s="6"/>
      <c r="AW620" s="6"/>
      <c r="AX620" s="6"/>
      <c r="AY620" s="6"/>
    </row>
    <row r="621" ht="9.75" customHeight="1">
      <c r="A621" s="1"/>
      <c r="B621" s="2"/>
      <c r="C621" s="3"/>
      <c r="D621" s="4"/>
      <c r="E621" s="3"/>
      <c r="F621" s="11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6"/>
      <c r="AQ621" s="6"/>
      <c r="AR621" s="6"/>
      <c r="AS621" s="6"/>
      <c r="AT621" s="6"/>
      <c r="AU621" s="6"/>
      <c r="AV621" s="6"/>
      <c r="AW621" s="6"/>
      <c r="AX621" s="6"/>
      <c r="AY621" s="6"/>
    </row>
    <row r="622" ht="9.75" customHeight="1">
      <c r="A622" s="1"/>
      <c r="B622" s="2"/>
      <c r="C622" s="3"/>
      <c r="D622" s="4"/>
      <c r="E622" s="3"/>
      <c r="F622" s="11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6"/>
      <c r="AQ622" s="6"/>
      <c r="AR622" s="6"/>
      <c r="AS622" s="6"/>
      <c r="AT622" s="6"/>
      <c r="AU622" s="6"/>
      <c r="AV622" s="6"/>
      <c r="AW622" s="6"/>
      <c r="AX622" s="6"/>
      <c r="AY622" s="6"/>
    </row>
    <row r="623" ht="9.75" customHeight="1">
      <c r="A623" s="1"/>
      <c r="B623" s="2"/>
      <c r="C623" s="3"/>
      <c r="D623" s="4"/>
      <c r="E623" s="3"/>
      <c r="F623" s="11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6"/>
      <c r="AQ623" s="6"/>
      <c r="AR623" s="6"/>
      <c r="AS623" s="6"/>
      <c r="AT623" s="6"/>
      <c r="AU623" s="6"/>
      <c r="AV623" s="6"/>
      <c r="AW623" s="6"/>
      <c r="AX623" s="6"/>
      <c r="AY623" s="6"/>
    </row>
    <row r="624" ht="9.75" customHeight="1">
      <c r="A624" s="1"/>
      <c r="B624" s="2"/>
      <c r="C624" s="3"/>
      <c r="D624" s="4"/>
      <c r="E624" s="3"/>
      <c r="F624" s="11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6"/>
      <c r="AQ624" s="6"/>
      <c r="AR624" s="6"/>
      <c r="AS624" s="6"/>
      <c r="AT624" s="6"/>
      <c r="AU624" s="6"/>
      <c r="AV624" s="6"/>
      <c r="AW624" s="6"/>
      <c r="AX624" s="6"/>
      <c r="AY624" s="6"/>
    </row>
    <row r="625" ht="9.75" customHeight="1">
      <c r="A625" s="1"/>
      <c r="B625" s="2"/>
      <c r="C625" s="3"/>
      <c r="D625" s="4"/>
      <c r="E625" s="3"/>
      <c r="F625" s="11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6"/>
      <c r="AQ625" s="6"/>
      <c r="AR625" s="6"/>
      <c r="AS625" s="6"/>
      <c r="AT625" s="6"/>
      <c r="AU625" s="6"/>
      <c r="AV625" s="6"/>
      <c r="AW625" s="6"/>
      <c r="AX625" s="6"/>
      <c r="AY625" s="6"/>
    </row>
    <row r="626" ht="9.75" customHeight="1">
      <c r="A626" s="1"/>
      <c r="B626" s="2"/>
      <c r="C626" s="3"/>
      <c r="D626" s="4"/>
      <c r="E626" s="3"/>
      <c r="F626" s="11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6"/>
      <c r="AQ626" s="6"/>
      <c r="AR626" s="6"/>
      <c r="AS626" s="6"/>
      <c r="AT626" s="6"/>
      <c r="AU626" s="6"/>
      <c r="AV626" s="6"/>
      <c r="AW626" s="6"/>
      <c r="AX626" s="6"/>
      <c r="AY626" s="6"/>
    </row>
    <row r="627" ht="9.75" customHeight="1">
      <c r="A627" s="1"/>
      <c r="B627" s="2"/>
      <c r="C627" s="3"/>
      <c r="D627" s="4"/>
      <c r="E627" s="3"/>
      <c r="F627" s="11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6"/>
      <c r="AQ627" s="6"/>
      <c r="AR627" s="6"/>
      <c r="AS627" s="6"/>
      <c r="AT627" s="6"/>
      <c r="AU627" s="6"/>
      <c r="AV627" s="6"/>
      <c r="AW627" s="6"/>
      <c r="AX627" s="6"/>
      <c r="AY627" s="6"/>
    </row>
    <row r="628" ht="9.75" customHeight="1">
      <c r="A628" s="1"/>
      <c r="B628" s="2"/>
      <c r="C628" s="3"/>
      <c r="D628" s="4"/>
      <c r="E628" s="3"/>
      <c r="F628" s="11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6"/>
      <c r="AQ628" s="6"/>
      <c r="AR628" s="6"/>
      <c r="AS628" s="6"/>
      <c r="AT628" s="6"/>
      <c r="AU628" s="6"/>
      <c r="AV628" s="6"/>
      <c r="AW628" s="6"/>
      <c r="AX628" s="6"/>
      <c r="AY628" s="6"/>
    </row>
    <row r="629" ht="9.75" customHeight="1">
      <c r="A629" s="1"/>
      <c r="B629" s="2"/>
      <c r="C629" s="3"/>
      <c r="D629" s="4"/>
      <c r="E629" s="3"/>
      <c r="F629" s="11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6"/>
      <c r="AQ629" s="6"/>
      <c r="AR629" s="6"/>
      <c r="AS629" s="6"/>
      <c r="AT629" s="6"/>
      <c r="AU629" s="6"/>
      <c r="AV629" s="6"/>
      <c r="AW629" s="6"/>
      <c r="AX629" s="6"/>
      <c r="AY629" s="6"/>
    </row>
    <row r="630" ht="9.75" customHeight="1">
      <c r="A630" s="1"/>
      <c r="B630" s="2"/>
      <c r="C630" s="3"/>
      <c r="D630" s="4"/>
      <c r="E630" s="3"/>
      <c r="F630" s="11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6"/>
      <c r="AQ630" s="6"/>
      <c r="AR630" s="6"/>
      <c r="AS630" s="6"/>
      <c r="AT630" s="6"/>
      <c r="AU630" s="6"/>
      <c r="AV630" s="6"/>
      <c r="AW630" s="6"/>
      <c r="AX630" s="6"/>
      <c r="AY630" s="6"/>
    </row>
    <row r="631" ht="9.75" customHeight="1">
      <c r="A631" s="1"/>
      <c r="B631" s="2"/>
      <c r="C631" s="3"/>
      <c r="D631" s="4"/>
      <c r="E631" s="3"/>
      <c r="F631" s="11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6"/>
      <c r="AQ631" s="6"/>
      <c r="AR631" s="6"/>
      <c r="AS631" s="6"/>
      <c r="AT631" s="6"/>
      <c r="AU631" s="6"/>
      <c r="AV631" s="6"/>
      <c r="AW631" s="6"/>
      <c r="AX631" s="6"/>
      <c r="AY631" s="6"/>
    </row>
    <row r="632" ht="9.75" customHeight="1">
      <c r="A632" s="1"/>
      <c r="B632" s="2"/>
      <c r="C632" s="3"/>
      <c r="D632" s="4"/>
      <c r="E632" s="3"/>
      <c r="F632" s="11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6"/>
      <c r="AQ632" s="6"/>
      <c r="AR632" s="6"/>
      <c r="AS632" s="6"/>
      <c r="AT632" s="6"/>
      <c r="AU632" s="6"/>
      <c r="AV632" s="6"/>
      <c r="AW632" s="6"/>
      <c r="AX632" s="6"/>
      <c r="AY632" s="6"/>
    </row>
    <row r="633" ht="9.75" customHeight="1">
      <c r="A633" s="1"/>
      <c r="B633" s="2"/>
      <c r="C633" s="3"/>
      <c r="D633" s="4"/>
      <c r="E633" s="3"/>
      <c r="F633" s="11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6"/>
      <c r="AQ633" s="6"/>
      <c r="AR633" s="6"/>
      <c r="AS633" s="6"/>
      <c r="AT633" s="6"/>
      <c r="AU633" s="6"/>
      <c r="AV633" s="6"/>
      <c r="AW633" s="6"/>
      <c r="AX633" s="6"/>
      <c r="AY633" s="6"/>
    </row>
    <row r="634" ht="9.75" customHeight="1">
      <c r="A634" s="1"/>
      <c r="B634" s="2"/>
      <c r="C634" s="3"/>
      <c r="D634" s="4"/>
      <c r="E634" s="3"/>
      <c r="F634" s="11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6"/>
      <c r="AQ634" s="6"/>
      <c r="AR634" s="6"/>
      <c r="AS634" s="6"/>
      <c r="AT634" s="6"/>
      <c r="AU634" s="6"/>
      <c r="AV634" s="6"/>
      <c r="AW634" s="6"/>
      <c r="AX634" s="6"/>
      <c r="AY634" s="6"/>
    </row>
    <row r="635" ht="9.75" customHeight="1">
      <c r="A635" s="1"/>
      <c r="B635" s="2"/>
      <c r="C635" s="3"/>
      <c r="D635" s="4"/>
      <c r="E635" s="3"/>
      <c r="F635" s="11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6"/>
      <c r="AQ635" s="6"/>
      <c r="AR635" s="6"/>
      <c r="AS635" s="6"/>
      <c r="AT635" s="6"/>
      <c r="AU635" s="6"/>
      <c r="AV635" s="6"/>
      <c r="AW635" s="6"/>
      <c r="AX635" s="6"/>
      <c r="AY635" s="6"/>
    </row>
    <row r="636" ht="9.75" customHeight="1">
      <c r="A636" s="1"/>
      <c r="B636" s="2"/>
      <c r="C636" s="3"/>
      <c r="D636" s="4"/>
      <c r="E636" s="3"/>
      <c r="F636" s="11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6"/>
      <c r="AQ636" s="6"/>
      <c r="AR636" s="6"/>
      <c r="AS636" s="6"/>
      <c r="AT636" s="6"/>
      <c r="AU636" s="6"/>
      <c r="AV636" s="6"/>
      <c r="AW636" s="6"/>
      <c r="AX636" s="6"/>
      <c r="AY636" s="6"/>
    </row>
    <row r="637" ht="9.75" customHeight="1">
      <c r="A637" s="1"/>
      <c r="B637" s="2"/>
      <c r="C637" s="3"/>
      <c r="D637" s="4"/>
      <c r="E637" s="3"/>
      <c r="F637" s="11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6"/>
      <c r="AQ637" s="6"/>
      <c r="AR637" s="6"/>
      <c r="AS637" s="6"/>
      <c r="AT637" s="6"/>
      <c r="AU637" s="6"/>
      <c r="AV637" s="6"/>
      <c r="AW637" s="6"/>
      <c r="AX637" s="6"/>
      <c r="AY637" s="6"/>
    </row>
    <row r="638" ht="9.75" customHeight="1">
      <c r="A638" s="1"/>
      <c r="B638" s="2"/>
      <c r="C638" s="3"/>
      <c r="D638" s="4"/>
      <c r="E638" s="3"/>
      <c r="F638" s="11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6"/>
      <c r="AQ638" s="6"/>
      <c r="AR638" s="6"/>
      <c r="AS638" s="6"/>
      <c r="AT638" s="6"/>
      <c r="AU638" s="6"/>
      <c r="AV638" s="6"/>
      <c r="AW638" s="6"/>
      <c r="AX638" s="6"/>
      <c r="AY638" s="6"/>
    </row>
    <row r="639" ht="9.75" customHeight="1">
      <c r="A639" s="1"/>
      <c r="B639" s="2"/>
      <c r="C639" s="3"/>
      <c r="D639" s="4"/>
      <c r="E639" s="3"/>
      <c r="F639" s="11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6"/>
      <c r="AQ639" s="6"/>
      <c r="AR639" s="6"/>
      <c r="AS639" s="6"/>
      <c r="AT639" s="6"/>
      <c r="AU639" s="6"/>
      <c r="AV639" s="6"/>
      <c r="AW639" s="6"/>
      <c r="AX639" s="6"/>
      <c r="AY639" s="6"/>
    </row>
    <row r="640" ht="9.75" customHeight="1">
      <c r="A640" s="1"/>
      <c r="B640" s="2"/>
      <c r="C640" s="3"/>
      <c r="D640" s="4"/>
      <c r="E640" s="3"/>
      <c r="F640" s="11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6"/>
      <c r="AQ640" s="6"/>
      <c r="AR640" s="6"/>
      <c r="AS640" s="6"/>
      <c r="AT640" s="6"/>
      <c r="AU640" s="6"/>
      <c r="AV640" s="6"/>
      <c r="AW640" s="6"/>
      <c r="AX640" s="6"/>
      <c r="AY640" s="6"/>
    </row>
    <row r="641" ht="9.75" customHeight="1">
      <c r="A641" s="1"/>
      <c r="B641" s="2"/>
      <c r="C641" s="3"/>
      <c r="D641" s="4"/>
      <c r="E641" s="3"/>
      <c r="F641" s="11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6"/>
      <c r="AQ641" s="6"/>
      <c r="AR641" s="6"/>
      <c r="AS641" s="6"/>
      <c r="AT641" s="6"/>
      <c r="AU641" s="6"/>
      <c r="AV641" s="6"/>
      <c r="AW641" s="6"/>
      <c r="AX641" s="6"/>
      <c r="AY641" s="6"/>
    </row>
    <row r="642" ht="9.75" customHeight="1">
      <c r="A642" s="1"/>
      <c r="B642" s="2"/>
      <c r="C642" s="3"/>
      <c r="D642" s="4"/>
      <c r="E642" s="3"/>
      <c r="F642" s="11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6"/>
      <c r="AQ642" s="6"/>
      <c r="AR642" s="6"/>
      <c r="AS642" s="6"/>
      <c r="AT642" s="6"/>
      <c r="AU642" s="6"/>
      <c r="AV642" s="6"/>
      <c r="AW642" s="6"/>
      <c r="AX642" s="6"/>
      <c r="AY642" s="6"/>
    </row>
    <row r="643" ht="9.75" customHeight="1">
      <c r="A643" s="1"/>
      <c r="B643" s="2"/>
      <c r="C643" s="3"/>
      <c r="D643" s="4"/>
      <c r="E643" s="3"/>
      <c r="F643" s="11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6"/>
      <c r="AQ643" s="6"/>
      <c r="AR643" s="6"/>
      <c r="AS643" s="6"/>
      <c r="AT643" s="6"/>
      <c r="AU643" s="6"/>
      <c r="AV643" s="6"/>
      <c r="AW643" s="6"/>
      <c r="AX643" s="6"/>
      <c r="AY643" s="6"/>
    </row>
    <row r="644" ht="9.75" customHeight="1">
      <c r="A644" s="1"/>
      <c r="B644" s="2"/>
      <c r="C644" s="3"/>
      <c r="D644" s="4"/>
      <c r="E644" s="3"/>
      <c r="F644" s="11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6"/>
      <c r="AQ644" s="6"/>
      <c r="AR644" s="6"/>
      <c r="AS644" s="6"/>
      <c r="AT644" s="6"/>
      <c r="AU644" s="6"/>
      <c r="AV644" s="6"/>
      <c r="AW644" s="6"/>
      <c r="AX644" s="6"/>
      <c r="AY644" s="6"/>
    </row>
    <row r="645" ht="9.75" customHeight="1">
      <c r="A645" s="1"/>
      <c r="B645" s="2"/>
      <c r="C645" s="3"/>
      <c r="D645" s="4"/>
      <c r="E645" s="3"/>
      <c r="F645" s="11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6"/>
      <c r="AQ645" s="6"/>
      <c r="AR645" s="6"/>
      <c r="AS645" s="6"/>
      <c r="AT645" s="6"/>
      <c r="AU645" s="6"/>
      <c r="AV645" s="6"/>
      <c r="AW645" s="6"/>
      <c r="AX645" s="6"/>
      <c r="AY645" s="6"/>
    </row>
    <row r="646" ht="9.75" customHeight="1">
      <c r="A646" s="1"/>
      <c r="B646" s="2"/>
      <c r="C646" s="3"/>
      <c r="D646" s="4"/>
      <c r="E646" s="3"/>
      <c r="F646" s="11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6"/>
      <c r="AQ646" s="6"/>
      <c r="AR646" s="6"/>
      <c r="AS646" s="6"/>
      <c r="AT646" s="6"/>
      <c r="AU646" s="6"/>
      <c r="AV646" s="6"/>
      <c r="AW646" s="6"/>
      <c r="AX646" s="6"/>
      <c r="AY646" s="6"/>
    </row>
    <row r="647" ht="9.75" customHeight="1">
      <c r="A647" s="1"/>
      <c r="B647" s="2"/>
      <c r="C647" s="3"/>
      <c r="D647" s="4"/>
      <c r="E647" s="3"/>
      <c r="F647" s="11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6"/>
      <c r="AQ647" s="6"/>
      <c r="AR647" s="6"/>
      <c r="AS647" s="6"/>
      <c r="AT647" s="6"/>
      <c r="AU647" s="6"/>
      <c r="AV647" s="6"/>
      <c r="AW647" s="6"/>
      <c r="AX647" s="6"/>
      <c r="AY647" s="6"/>
    </row>
    <row r="648" ht="9.75" customHeight="1">
      <c r="A648" s="1"/>
      <c r="B648" s="2"/>
      <c r="C648" s="3"/>
      <c r="D648" s="4"/>
      <c r="E648" s="3"/>
      <c r="F648" s="11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6"/>
      <c r="AQ648" s="6"/>
      <c r="AR648" s="6"/>
      <c r="AS648" s="6"/>
      <c r="AT648" s="6"/>
      <c r="AU648" s="6"/>
      <c r="AV648" s="6"/>
      <c r="AW648" s="6"/>
      <c r="AX648" s="6"/>
      <c r="AY648" s="6"/>
    </row>
    <row r="649" ht="9.75" customHeight="1">
      <c r="A649" s="1"/>
      <c r="B649" s="2"/>
      <c r="C649" s="3"/>
      <c r="D649" s="4"/>
      <c r="E649" s="3"/>
      <c r="F649" s="11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6"/>
      <c r="AQ649" s="6"/>
      <c r="AR649" s="6"/>
      <c r="AS649" s="6"/>
      <c r="AT649" s="6"/>
      <c r="AU649" s="6"/>
      <c r="AV649" s="6"/>
      <c r="AW649" s="6"/>
      <c r="AX649" s="6"/>
      <c r="AY649" s="6"/>
    </row>
    <row r="650" ht="9.75" customHeight="1">
      <c r="A650" s="1"/>
      <c r="B650" s="2"/>
      <c r="C650" s="3"/>
      <c r="D650" s="4"/>
      <c r="E650" s="3"/>
      <c r="F650" s="11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6"/>
      <c r="AQ650" s="6"/>
      <c r="AR650" s="6"/>
      <c r="AS650" s="6"/>
      <c r="AT650" s="6"/>
      <c r="AU650" s="6"/>
      <c r="AV650" s="6"/>
      <c r="AW650" s="6"/>
      <c r="AX650" s="6"/>
      <c r="AY650" s="6"/>
    </row>
    <row r="651" ht="9.75" customHeight="1">
      <c r="A651" s="1"/>
      <c r="B651" s="2"/>
      <c r="C651" s="3"/>
      <c r="D651" s="4"/>
      <c r="E651" s="3"/>
      <c r="F651" s="11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6"/>
      <c r="AQ651" s="6"/>
      <c r="AR651" s="6"/>
      <c r="AS651" s="6"/>
      <c r="AT651" s="6"/>
      <c r="AU651" s="6"/>
      <c r="AV651" s="6"/>
      <c r="AW651" s="6"/>
      <c r="AX651" s="6"/>
      <c r="AY651" s="6"/>
    </row>
    <row r="652" ht="9.75" customHeight="1">
      <c r="A652" s="1"/>
      <c r="B652" s="2"/>
      <c r="C652" s="3"/>
      <c r="D652" s="4"/>
      <c r="E652" s="3"/>
      <c r="F652" s="11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6"/>
      <c r="AQ652" s="6"/>
      <c r="AR652" s="6"/>
      <c r="AS652" s="6"/>
      <c r="AT652" s="6"/>
      <c r="AU652" s="6"/>
      <c r="AV652" s="6"/>
      <c r="AW652" s="6"/>
      <c r="AX652" s="6"/>
      <c r="AY652" s="6"/>
    </row>
    <row r="653" ht="9.75" customHeight="1">
      <c r="A653" s="1"/>
      <c r="B653" s="2"/>
      <c r="C653" s="3"/>
      <c r="D653" s="4"/>
      <c r="E653" s="3"/>
      <c r="F653" s="11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6"/>
      <c r="AQ653" s="6"/>
      <c r="AR653" s="6"/>
      <c r="AS653" s="6"/>
      <c r="AT653" s="6"/>
      <c r="AU653" s="6"/>
      <c r="AV653" s="6"/>
      <c r="AW653" s="6"/>
      <c r="AX653" s="6"/>
      <c r="AY653" s="6"/>
    </row>
    <row r="654" ht="9.75" customHeight="1">
      <c r="A654" s="1"/>
      <c r="B654" s="2"/>
      <c r="C654" s="3"/>
      <c r="D654" s="4"/>
      <c r="E654" s="3"/>
      <c r="F654" s="11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6"/>
      <c r="AQ654" s="6"/>
      <c r="AR654" s="6"/>
      <c r="AS654" s="6"/>
      <c r="AT654" s="6"/>
      <c r="AU654" s="6"/>
      <c r="AV654" s="6"/>
      <c r="AW654" s="6"/>
      <c r="AX654" s="6"/>
      <c r="AY654" s="6"/>
    </row>
    <row r="655" ht="9.75" customHeight="1">
      <c r="A655" s="1"/>
      <c r="B655" s="2"/>
      <c r="C655" s="3"/>
      <c r="D655" s="4"/>
      <c r="E655" s="3"/>
      <c r="F655" s="11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6"/>
      <c r="AQ655" s="6"/>
      <c r="AR655" s="6"/>
      <c r="AS655" s="6"/>
      <c r="AT655" s="6"/>
      <c r="AU655" s="6"/>
      <c r="AV655" s="6"/>
      <c r="AW655" s="6"/>
      <c r="AX655" s="6"/>
      <c r="AY655" s="6"/>
    </row>
    <row r="656" ht="9.75" customHeight="1">
      <c r="A656" s="1"/>
      <c r="B656" s="2"/>
      <c r="C656" s="3"/>
      <c r="D656" s="4"/>
      <c r="E656" s="3"/>
      <c r="F656" s="11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6"/>
      <c r="AQ656" s="6"/>
      <c r="AR656" s="6"/>
      <c r="AS656" s="6"/>
      <c r="AT656" s="6"/>
      <c r="AU656" s="6"/>
      <c r="AV656" s="6"/>
      <c r="AW656" s="6"/>
      <c r="AX656" s="6"/>
      <c r="AY656" s="6"/>
    </row>
    <row r="657" ht="9.75" customHeight="1">
      <c r="A657" s="1"/>
      <c r="B657" s="2"/>
      <c r="C657" s="3"/>
      <c r="D657" s="4"/>
      <c r="E657" s="3"/>
      <c r="F657" s="11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6"/>
      <c r="AQ657" s="6"/>
      <c r="AR657" s="6"/>
      <c r="AS657" s="6"/>
      <c r="AT657" s="6"/>
      <c r="AU657" s="6"/>
      <c r="AV657" s="6"/>
      <c r="AW657" s="6"/>
      <c r="AX657" s="6"/>
      <c r="AY657" s="6"/>
    </row>
    <row r="658" ht="9.75" customHeight="1">
      <c r="A658" s="1"/>
      <c r="B658" s="2"/>
      <c r="C658" s="3"/>
      <c r="D658" s="4"/>
      <c r="E658" s="3"/>
      <c r="F658" s="11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6"/>
      <c r="AQ658" s="6"/>
      <c r="AR658" s="6"/>
      <c r="AS658" s="6"/>
      <c r="AT658" s="6"/>
      <c r="AU658" s="6"/>
      <c r="AV658" s="6"/>
      <c r="AW658" s="6"/>
      <c r="AX658" s="6"/>
      <c r="AY658" s="6"/>
    </row>
    <row r="659" ht="9.75" customHeight="1">
      <c r="A659" s="1"/>
      <c r="B659" s="2"/>
      <c r="C659" s="3"/>
      <c r="D659" s="4"/>
      <c r="E659" s="3"/>
      <c r="F659" s="11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6"/>
      <c r="AQ659" s="6"/>
      <c r="AR659" s="6"/>
      <c r="AS659" s="6"/>
      <c r="AT659" s="6"/>
      <c r="AU659" s="6"/>
      <c r="AV659" s="6"/>
      <c r="AW659" s="6"/>
      <c r="AX659" s="6"/>
      <c r="AY659" s="6"/>
    </row>
    <row r="660" ht="9.75" customHeight="1">
      <c r="A660" s="1"/>
      <c r="B660" s="2"/>
      <c r="C660" s="3"/>
      <c r="D660" s="4"/>
      <c r="E660" s="3"/>
      <c r="F660" s="11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6"/>
      <c r="AQ660" s="6"/>
      <c r="AR660" s="6"/>
      <c r="AS660" s="6"/>
      <c r="AT660" s="6"/>
      <c r="AU660" s="6"/>
      <c r="AV660" s="6"/>
      <c r="AW660" s="6"/>
      <c r="AX660" s="6"/>
      <c r="AY660" s="6"/>
    </row>
    <row r="661" ht="9.75" customHeight="1">
      <c r="A661" s="1"/>
      <c r="B661" s="2"/>
      <c r="C661" s="3"/>
      <c r="D661" s="4"/>
      <c r="E661" s="3"/>
      <c r="F661" s="11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6"/>
      <c r="AQ661" s="6"/>
      <c r="AR661" s="6"/>
      <c r="AS661" s="6"/>
      <c r="AT661" s="6"/>
      <c r="AU661" s="6"/>
      <c r="AV661" s="6"/>
      <c r="AW661" s="6"/>
      <c r="AX661" s="6"/>
      <c r="AY661" s="6"/>
    </row>
    <row r="662" ht="9.75" customHeight="1">
      <c r="A662" s="1"/>
      <c r="B662" s="2"/>
      <c r="C662" s="3"/>
      <c r="D662" s="4"/>
      <c r="E662" s="3"/>
      <c r="F662" s="11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6"/>
      <c r="AQ662" s="6"/>
      <c r="AR662" s="6"/>
      <c r="AS662" s="6"/>
      <c r="AT662" s="6"/>
      <c r="AU662" s="6"/>
      <c r="AV662" s="6"/>
      <c r="AW662" s="6"/>
      <c r="AX662" s="6"/>
      <c r="AY662" s="6"/>
    </row>
    <row r="663" ht="9.75" customHeight="1">
      <c r="A663" s="1"/>
      <c r="B663" s="2"/>
      <c r="C663" s="3"/>
      <c r="D663" s="4"/>
      <c r="E663" s="3"/>
      <c r="F663" s="11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6"/>
      <c r="AQ663" s="6"/>
      <c r="AR663" s="6"/>
      <c r="AS663" s="6"/>
      <c r="AT663" s="6"/>
      <c r="AU663" s="6"/>
      <c r="AV663" s="6"/>
      <c r="AW663" s="6"/>
      <c r="AX663" s="6"/>
      <c r="AY663" s="6"/>
    </row>
    <row r="664" ht="9.75" customHeight="1">
      <c r="A664" s="1"/>
      <c r="B664" s="2"/>
      <c r="C664" s="3"/>
      <c r="D664" s="4"/>
      <c r="E664" s="3"/>
      <c r="F664" s="11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6"/>
      <c r="AQ664" s="6"/>
      <c r="AR664" s="6"/>
      <c r="AS664" s="6"/>
      <c r="AT664" s="6"/>
      <c r="AU664" s="6"/>
      <c r="AV664" s="6"/>
      <c r="AW664" s="6"/>
      <c r="AX664" s="6"/>
      <c r="AY664" s="6"/>
    </row>
    <row r="665" ht="9.75" customHeight="1">
      <c r="A665" s="1"/>
      <c r="B665" s="2"/>
      <c r="C665" s="3"/>
      <c r="D665" s="4"/>
      <c r="E665" s="3"/>
      <c r="F665" s="11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6"/>
      <c r="AQ665" s="6"/>
      <c r="AR665" s="6"/>
      <c r="AS665" s="6"/>
      <c r="AT665" s="6"/>
      <c r="AU665" s="6"/>
      <c r="AV665" s="6"/>
      <c r="AW665" s="6"/>
      <c r="AX665" s="6"/>
      <c r="AY665" s="6"/>
    </row>
    <row r="666" ht="9.75" customHeight="1">
      <c r="A666" s="1"/>
      <c r="B666" s="2"/>
      <c r="C666" s="3"/>
      <c r="D666" s="4"/>
      <c r="E666" s="3"/>
      <c r="F666" s="11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6"/>
      <c r="AQ666" s="6"/>
      <c r="AR666" s="6"/>
      <c r="AS666" s="6"/>
      <c r="AT666" s="6"/>
      <c r="AU666" s="6"/>
      <c r="AV666" s="6"/>
      <c r="AW666" s="6"/>
      <c r="AX666" s="6"/>
      <c r="AY666" s="6"/>
    </row>
    <row r="667" ht="9.75" customHeight="1">
      <c r="A667" s="1"/>
      <c r="B667" s="2"/>
      <c r="C667" s="3"/>
      <c r="D667" s="4"/>
      <c r="E667" s="3"/>
      <c r="F667" s="11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6"/>
      <c r="AQ667" s="6"/>
      <c r="AR667" s="6"/>
      <c r="AS667" s="6"/>
      <c r="AT667" s="6"/>
      <c r="AU667" s="6"/>
      <c r="AV667" s="6"/>
      <c r="AW667" s="6"/>
      <c r="AX667" s="6"/>
      <c r="AY667" s="6"/>
    </row>
    <row r="668" ht="9.75" customHeight="1">
      <c r="A668" s="1"/>
      <c r="B668" s="2"/>
      <c r="C668" s="3"/>
      <c r="D668" s="4"/>
      <c r="E668" s="3"/>
      <c r="F668" s="11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6"/>
      <c r="AQ668" s="6"/>
      <c r="AR668" s="6"/>
      <c r="AS668" s="6"/>
      <c r="AT668" s="6"/>
      <c r="AU668" s="6"/>
      <c r="AV668" s="6"/>
      <c r="AW668" s="6"/>
      <c r="AX668" s="6"/>
      <c r="AY668" s="6"/>
    </row>
    <row r="669" ht="9.75" customHeight="1">
      <c r="A669" s="1"/>
      <c r="B669" s="2"/>
      <c r="C669" s="3"/>
      <c r="D669" s="4"/>
      <c r="E669" s="3"/>
      <c r="F669" s="11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6"/>
      <c r="AQ669" s="6"/>
      <c r="AR669" s="6"/>
      <c r="AS669" s="6"/>
      <c r="AT669" s="6"/>
      <c r="AU669" s="6"/>
      <c r="AV669" s="6"/>
      <c r="AW669" s="6"/>
      <c r="AX669" s="6"/>
      <c r="AY669" s="6"/>
    </row>
    <row r="670" ht="9.75" customHeight="1">
      <c r="A670" s="1"/>
      <c r="B670" s="2"/>
      <c r="C670" s="3"/>
      <c r="D670" s="4"/>
      <c r="E670" s="3"/>
      <c r="F670" s="11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6"/>
      <c r="AQ670" s="6"/>
      <c r="AR670" s="6"/>
      <c r="AS670" s="6"/>
      <c r="AT670" s="6"/>
      <c r="AU670" s="6"/>
      <c r="AV670" s="6"/>
      <c r="AW670" s="6"/>
      <c r="AX670" s="6"/>
      <c r="AY670" s="6"/>
    </row>
    <row r="671" ht="9.75" customHeight="1">
      <c r="A671" s="1"/>
      <c r="B671" s="2"/>
      <c r="C671" s="3"/>
      <c r="D671" s="4"/>
      <c r="E671" s="3"/>
      <c r="F671" s="11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6"/>
      <c r="AQ671" s="6"/>
      <c r="AR671" s="6"/>
      <c r="AS671" s="6"/>
      <c r="AT671" s="6"/>
      <c r="AU671" s="6"/>
      <c r="AV671" s="6"/>
      <c r="AW671" s="6"/>
      <c r="AX671" s="6"/>
      <c r="AY671" s="6"/>
    </row>
    <row r="672" ht="9.75" customHeight="1">
      <c r="A672" s="1"/>
      <c r="B672" s="2"/>
      <c r="C672" s="3"/>
      <c r="D672" s="4"/>
      <c r="E672" s="3"/>
      <c r="F672" s="11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6"/>
      <c r="AQ672" s="6"/>
      <c r="AR672" s="6"/>
      <c r="AS672" s="6"/>
      <c r="AT672" s="6"/>
      <c r="AU672" s="6"/>
      <c r="AV672" s="6"/>
      <c r="AW672" s="6"/>
      <c r="AX672" s="6"/>
      <c r="AY672" s="6"/>
    </row>
    <row r="673" ht="9.75" customHeight="1">
      <c r="A673" s="1"/>
      <c r="B673" s="2"/>
      <c r="C673" s="3"/>
      <c r="D673" s="4"/>
      <c r="E673" s="3"/>
      <c r="F673" s="11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6"/>
      <c r="AQ673" s="6"/>
      <c r="AR673" s="6"/>
      <c r="AS673" s="6"/>
      <c r="AT673" s="6"/>
      <c r="AU673" s="6"/>
      <c r="AV673" s="6"/>
      <c r="AW673" s="6"/>
      <c r="AX673" s="6"/>
      <c r="AY673" s="6"/>
    </row>
    <row r="674" ht="9.75" customHeight="1">
      <c r="A674" s="1"/>
      <c r="B674" s="2"/>
      <c r="C674" s="3"/>
      <c r="D674" s="4"/>
      <c r="E674" s="3"/>
      <c r="F674" s="11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6"/>
      <c r="AQ674" s="6"/>
      <c r="AR674" s="6"/>
      <c r="AS674" s="6"/>
      <c r="AT674" s="6"/>
      <c r="AU674" s="6"/>
      <c r="AV674" s="6"/>
      <c r="AW674" s="6"/>
      <c r="AX674" s="6"/>
      <c r="AY674" s="6"/>
    </row>
    <row r="675" ht="9.75" customHeight="1">
      <c r="A675" s="1"/>
      <c r="B675" s="2"/>
      <c r="C675" s="3"/>
      <c r="D675" s="4"/>
      <c r="E675" s="3"/>
      <c r="F675" s="11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6"/>
      <c r="AQ675" s="6"/>
      <c r="AR675" s="6"/>
      <c r="AS675" s="6"/>
      <c r="AT675" s="6"/>
      <c r="AU675" s="6"/>
      <c r="AV675" s="6"/>
      <c r="AW675" s="6"/>
      <c r="AX675" s="6"/>
      <c r="AY675" s="6"/>
    </row>
    <row r="676" ht="9.75" customHeight="1">
      <c r="A676" s="1"/>
      <c r="B676" s="2"/>
      <c r="C676" s="3"/>
      <c r="D676" s="4"/>
      <c r="E676" s="3"/>
      <c r="F676" s="11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6"/>
      <c r="AQ676" s="6"/>
      <c r="AR676" s="6"/>
      <c r="AS676" s="6"/>
      <c r="AT676" s="6"/>
      <c r="AU676" s="6"/>
      <c r="AV676" s="6"/>
      <c r="AW676" s="6"/>
      <c r="AX676" s="6"/>
      <c r="AY676" s="6"/>
    </row>
    <row r="677" ht="9.75" customHeight="1">
      <c r="A677" s="1"/>
      <c r="B677" s="2"/>
      <c r="C677" s="3"/>
      <c r="D677" s="4"/>
      <c r="E677" s="3"/>
      <c r="F677" s="11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6"/>
      <c r="AQ677" s="6"/>
      <c r="AR677" s="6"/>
      <c r="AS677" s="6"/>
      <c r="AT677" s="6"/>
      <c r="AU677" s="6"/>
      <c r="AV677" s="6"/>
      <c r="AW677" s="6"/>
      <c r="AX677" s="6"/>
      <c r="AY677" s="6"/>
    </row>
    <row r="678" ht="9.75" customHeight="1">
      <c r="A678" s="1"/>
      <c r="B678" s="2"/>
      <c r="C678" s="3"/>
      <c r="D678" s="4"/>
      <c r="E678" s="3"/>
      <c r="F678" s="11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6"/>
      <c r="AQ678" s="6"/>
      <c r="AR678" s="6"/>
      <c r="AS678" s="6"/>
      <c r="AT678" s="6"/>
      <c r="AU678" s="6"/>
      <c r="AV678" s="6"/>
      <c r="AW678" s="6"/>
      <c r="AX678" s="6"/>
      <c r="AY678" s="6"/>
    </row>
    <row r="679" ht="9.75" customHeight="1">
      <c r="A679" s="1"/>
      <c r="B679" s="2"/>
      <c r="C679" s="3"/>
      <c r="D679" s="4"/>
      <c r="E679" s="3"/>
      <c r="F679" s="11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6"/>
      <c r="AQ679" s="6"/>
      <c r="AR679" s="6"/>
      <c r="AS679" s="6"/>
      <c r="AT679" s="6"/>
      <c r="AU679" s="6"/>
      <c r="AV679" s="6"/>
      <c r="AW679" s="6"/>
      <c r="AX679" s="6"/>
      <c r="AY679" s="6"/>
    </row>
    <row r="680" ht="9.75" customHeight="1">
      <c r="A680" s="1"/>
      <c r="B680" s="2"/>
      <c r="C680" s="3"/>
      <c r="D680" s="4"/>
      <c r="E680" s="3"/>
      <c r="F680" s="11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6"/>
      <c r="AQ680" s="6"/>
      <c r="AR680" s="6"/>
      <c r="AS680" s="6"/>
      <c r="AT680" s="6"/>
      <c r="AU680" s="6"/>
      <c r="AV680" s="6"/>
      <c r="AW680" s="6"/>
      <c r="AX680" s="6"/>
      <c r="AY680" s="6"/>
    </row>
    <row r="681" ht="9.75" customHeight="1">
      <c r="A681" s="1"/>
      <c r="B681" s="2"/>
      <c r="C681" s="3"/>
      <c r="D681" s="4"/>
      <c r="E681" s="3"/>
      <c r="F681" s="11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6"/>
      <c r="AQ681" s="6"/>
      <c r="AR681" s="6"/>
      <c r="AS681" s="6"/>
      <c r="AT681" s="6"/>
      <c r="AU681" s="6"/>
      <c r="AV681" s="6"/>
      <c r="AW681" s="6"/>
      <c r="AX681" s="6"/>
      <c r="AY681" s="6"/>
    </row>
    <row r="682" ht="9.75" customHeight="1">
      <c r="A682" s="1"/>
      <c r="B682" s="2"/>
      <c r="C682" s="3"/>
      <c r="D682" s="4"/>
      <c r="E682" s="3"/>
      <c r="F682" s="11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6"/>
      <c r="AQ682" s="6"/>
      <c r="AR682" s="6"/>
      <c r="AS682" s="6"/>
      <c r="AT682" s="6"/>
      <c r="AU682" s="6"/>
      <c r="AV682" s="6"/>
      <c r="AW682" s="6"/>
      <c r="AX682" s="6"/>
      <c r="AY682" s="6"/>
    </row>
    <row r="683" ht="9.75" customHeight="1">
      <c r="A683" s="1"/>
      <c r="B683" s="2"/>
      <c r="C683" s="3"/>
      <c r="D683" s="4"/>
      <c r="E683" s="3"/>
      <c r="F683" s="11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6"/>
      <c r="AQ683" s="6"/>
      <c r="AR683" s="6"/>
      <c r="AS683" s="6"/>
      <c r="AT683" s="6"/>
      <c r="AU683" s="6"/>
      <c r="AV683" s="6"/>
      <c r="AW683" s="6"/>
      <c r="AX683" s="6"/>
      <c r="AY683" s="6"/>
    </row>
    <row r="684" ht="9.75" customHeight="1">
      <c r="A684" s="1"/>
      <c r="B684" s="2"/>
      <c r="C684" s="3"/>
      <c r="D684" s="4"/>
      <c r="E684" s="3"/>
      <c r="F684" s="11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6"/>
      <c r="AQ684" s="6"/>
      <c r="AR684" s="6"/>
      <c r="AS684" s="6"/>
      <c r="AT684" s="6"/>
      <c r="AU684" s="6"/>
      <c r="AV684" s="6"/>
      <c r="AW684" s="6"/>
      <c r="AX684" s="6"/>
      <c r="AY684" s="6"/>
    </row>
    <row r="685" ht="9.75" customHeight="1">
      <c r="A685" s="1"/>
      <c r="B685" s="2"/>
      <c r="C685" s="3"/>
      <c r="D685" s="4"/>
      <c r="E685" s="3"/>
      <c r="F685" s="11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6"/>
      <c r="AQ685" s="6"/>
      <c r="AR685" s="6"/>
      <c r="AS685" s="6"/>
      <c r="AT685" s="6"/>
      <c r="AU685" s="6"/>
      <c r="AV685" s="6"/>
      <c r="AW685" s="6"/>
      <c r="AX685" s="6"/>
      <c r="AY685" s="6"/>
    </row>
    <row r="686" ht="9.75" customHeight="1">
      <c r="A686" s="1"/>
      <c r="B686" s="2"/>
      <c r="C686" s="3"/>
      <c r="D686" s="4"/>
      <c r="E686" s="3"/>
      <c r="F686" s="11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6"/>
      <c r="AQ686" s="6"/>
      <c r="AR686" s="6"/>
      <c r="AS686" s="6"/>
      <c r="AT686" s="6"/>
      <c r="AU686" s="6"/>
      <c r="AV686" s="6"/>
      <c r="AW686" s="6"/>
      <c r="AX686" s="6"/>
      <c r="AY686" s="6"/>
    </row>
    <row r="687" ht="9.75" customHeight="1">
      <c r="A687" s="1"/>
      <c r="B687" s="2"/>
      <c r="C687" s="3"/>
      <c r="D687" s="4"/>
      <c r="E687" s="3"/>
      <c r="F687" s="11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6"/>
      <c r="AQ687" s="6"/>
      <c r="AR687" s="6"/>
      <c r="AS687" s="6"/>
      <c r="AT687" s="6"/>
      <c r="AU687" s="6"/>
      <c r="AV687" s="6"/>
      <c r="AW687" s="6"/>
      <c r="AX687" s="6"/>
      <c r="AY687" s="6"/>
    </row>
    <row r="688" ht="9.75" customHeight="1">
      <c r="A688" s="1"/>
      <c r="B688" s="2"/>
      <c r="C688" s="3"/>
      <c r="D688" s="4"/>
      <c r="E688" s="3"/>
      <c r="F688" s="11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6"/>
      <c r="AQ688" s="6"/>
      <c r="AR688" s="6"/>
      <c r="AS688" s="6"/>
      <c r="AT688" s="6"/>
      <c r="AU688" s="6"/>
      <c r="AV688" s="6"/>
      <c r="AW688" s="6"/>
      <c r="AX688" s="6"/>
      <c r="AY688" s="6"/>
    </row>
    <row r="689" ht="9.75" customHeight="1">
      <c r="A689" s="1"/>
      <c r="B689" s="2"/>
      <c r="C689" s="3"/>
      <c r="D689" s="4"/>
      <c r="E689" s="3"/>
      <c r="F689" s="11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6"/>
      <c r="AQ689" s="6"/>
      <c r="AR689" s="6"/>
      <c r="AS689" s="6"/>
      <c r="AT689" s="6"/>
      <c r="AU689" s="6"/>
      <c r="AV689" s="6"/>
      <c r="AW689" s="6"/>
      <c r="AX689" s="6"/>
      <c r="AY689" s="6"/>
    </row>
    <row r="690" ht="9.75" customHeight="1">
      <c r="A690" s="1"/>
      <c r="B690" s="2"/>
      <c r="C690" s="3"/>
      <c r="D690" s="4"/>
      <c r="E690" s="3"/>
      <c r="F690" s="11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6"/>
      <c r="AQ690" s="6"/>
      <c r="AR690" s="6"/>
      <c r="AS690" s="6"/>
      <c r="AT690" s="6"/>
      <c r="AU690" s="6"/>
      <c r="AV690" s="6"/>
      <c r="AW690" s="6"/>
      <c r="AX690" s="6"/>
      <c r="AY690" s="6"/>
    </row>
    <row r="691" ht="9.75" customHeight="1">
      <c r="A691" s="1"/>
      <c r="B691" s="2"/>
      <c r="C691" s="3"/>
      <c r="D691" s="4"/>
      <c r="E691" s="3"/>
      <c r="F691" s="11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6"/>
      <c r="AQ691" s="6"/>
      <c r="AR691" s="6"/>
      <c r="AS691" s="6"/>
      <c r="AT691" s="6"/>
      <c r="AU691" s="6"/>
      <c r="AV691" s="6"/>
      <c r="AW691" s="6"/>
      <c r="AX691" s="6"/>
      <c r="AY691" s="6"/>
    </row>
    <row r="692" ht="9.75" customHeight="1">
      <c r="A692" s="1"/>
      <c r="B692" s="2"/>
      <c r="C692" s="3"/>
      <c r="D692" s="4"/>
      <c r="E692" s="3"/>
      <c r="F692" s="11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6"/>
      <c r="AQ692" s="6"/>
      <c r="AR692" s="6"/>
      <c r="AS692" s="6"/>
      <c r="AT692" s="6"/>
      <c r="AU692" s="6"/>
      <c r="AV692" s="6"/>
      <c r="AW692" s="6"/>
      <c r="AX692" s="6"/>
      <c r="AY692" s="6"/>
    </row>
    <row r="693" ht="9.75" customHeight="1">
      <c r="A693" s="1"/>
      <c r="B693" s="2"/>
      <c r="C693" s="3"/>
      <c r="D693" s="4"/>
      <c r="E693" s="3"/>
      <c r="F693" s="11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6"/>
      <c r="AQ693" s="6"/>
      <c r="AR693" s="6"/>
      <c r="AS693" s="6"/>
      <c r="AT693" s="6"/>
      <c r="AU693" s="6"/>
      <c r="AV693" s="6"/>
      <c r="AW693" s="6"/>
      <c r="AX693" s="6"/>
      <c r="AY693" s="6"/>
    </row>
    <row r="694" ht="9.75" customHeight="1">
      <c r="A694" s="1"/>
      <c r="B694" s="2"/>
      <c r="C694" s="3"/>
      <c r="D694" s="4"/>
      <c r="E694" s="3"/>
      <c r="F694" s="11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6"/>
      <c r="AQ694" s="6"/>
      <c r="AR694" s="6"/>
      <c r="AS694" s="6"/>
      <c r="AT694" s="6"/>
      <c r="AU694" s="6"/>
      <c r="AV694" s="6"/>
      <c r="AW694" s="6"/>
      <c r="AX694" s="6"/>
      <c r="AY694" s="6"/>
    </row>
    <row r="695" ht="9.75" customHeight="1">
      <c r="A695" s="1"/>
      <c r="B695" s="2"/>
      <c r="C695" s="3"/>
      <c r="D695" s="4"/>
      <c r="E695" s="3"/>
      <c r="F695" s="11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6"/>
      <c r="AQ695" s="6"/>
      <c r="AR695" s="6"/>
      <c r="AS695" s="6"/>
      <c r="AT695" s="6"/>
      <c r="AU695" s="6"/>
      <c r="AV695" s="6"/>
      <c r="AW695" s="6"/>
      <c r="AX695" s="6"/>
      <c r="AY695" s="6"/>
    </row>
    <row r="696" ht="9.75" customHeight="1">
      <c r="A696" s="1"/>
      <c r="B696" s="2"/>
      <c r="C696" s="3"/>
      <c r="D696" s="4"/>
      <c r="E696" s="3"/>
      <c r="F696" s="11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6"/>
      <c r="AQ696" s="6"/>
      <c r="AR696" s="6"/>
      <c r="AS696" s="6"/>
      <c r="AT696" s="6"/>
      <c r="AU696" s="6"/>
      <c r="AV696" s="6"/>
      <c r="AW696" s="6"/>
      <c r="AX696" s="6"/>
      <c r="AY696" s="6"/>
    </row>
    <row r="697" ht="9.75" customHeight="1">
      <c r="A697" s="1"/>
      <c r="B697" s="2"/>
      <c r="C697" s="3"/>
      <c r="D697" s="4"/>
      <c r="E697" s="3"/>
      <c r="F697" s="11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6"/>
      <c r="AQ697" s="6"/>
      <c r="AR697" s="6"/>
      <c r="AS697" s="6"/>
      <c r="AT697" s="6"/>
      <c r="AU697" s="6"/>
      <c r="AV697" s="6"/>
      <c r="AW697" s="6"/>
      <c r="AX697" s="6"/>
      <c r="AY697" s="6"/>
    </row>
    <row r="698" ht="9.75" customHeight="1">
      <c r="A698" s="1"/>
      <c r="B698" s="2"/>
      <c r="C698" s="3"/>
      <c r="D698" s="4"/>
      <c r="E698" s="3"/>
      <c r="F698" s="11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6"/>
      <c r="AQ698" s="6"/>
      <c r="AR698" s="6"/>
      <c r="AS698" s="6"/>
      <c r="AT698" s="6"/>
      <c r="AU698" s="6"/>
      <c r="AV698" s="6"/>
      <c r="AW698" s="6"/>
      <c r="AX698" s="6"/>
      <c r="AY698" s="6"/>
    </row>
    <row r="699" ht="9.75" customHeight="1">
      <c r="A699" s="1"/>
      <c r="B699" s="2"/>
      <c r="C699" s="3"/>
      <c r="D699" s="4"/>
      <c r="E699" s="3"/>
      <c r="F699" s="11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6"/>
      <c r="AQ699" s="6"/>
      <c r="AR699" s="6"/>
      <c r="AS699" s="6"/>
      <c r="AT699" s="6"/>
      <c r="AU699" s="6"/>
      <c r="AV699" s="6"/>
      <c r="AW699" s="6"/>
      <c r="AX699" s="6"/>
      <c r="AY699" s="6"/>
    </row>
    <row r="700" ht="9.75" customHeight="1">
      <c r="A700" s="1"/>
      <c r="B700" s="2"/>
      <c r="C700" s="3"/>
      <c r="D700" s="4"/>
      <c r="E700" s="3"/>
      <c r="F700" s="11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6"/>
      <c r="AQ700" s="6"/>
      <c r="AR700" s="6"/>
      <c r="AS700" s="6"/>
      <c r="AT700" s="6"/>
      <c r="AU700" s="6"/>
      <c r="AV700" s="6"/>
      <c r="AW700" s="6"/>
      <c r="AX700" s="6"/>
      <c r="AY700" s="6"/>
    </row>
    <row r="701" ht="9.75" customHeight="1">
      <c r="A701" s="1"/>
      <c r="B701" s="2"/>
      <c r="C701" s="3"/>
      <c r="D701" s="4"/>
      <c r="E701" s="3"/>
      <c r="F701" s="11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6"/>
      <c r="AQ701" s="6"/>
      <c r="AR701" s="6"/>
      <c r="AS701" s="6"/>
      <c r="AT701" s="6"/>
      <c r="AU701" s="6"/>
      <c r="AV701" s="6"/>
      <c r="AW701" s="6"/>
      <c r="AX701" s="6"/>
      <c r="AY701" s="6"/>
    </row>
    <row r="702" ht="9.75" customHeight="1">
      <c r="A702" s="1"/>
      <c r="B702" s="2"/>
      <c r="C702" s="3"/>
      <c r="D702" s="4"/>
      <c r="E702" s="3"/>
      <c r="F702" s="11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6"/>
      <c r="AQ702" s="6"/>
      <c r="AR702" s="6"/>
      <c r="AS702" s="6"/>
      <c r="AT702" s="6"/>
      <c r="AU702" s="6"/>
      <c r="AV702" s="6"/>
      <c r="AW702" s="6"/>
      <c r="AX702" s="6"/>
      <c r="AY702" s="6"/>
    </row>
    <row r="703" ht="9.75" customHeight="1">
      <c r="A703" s="1"/>
      <c r="B703" s="2"/>
      <c r="C703" s="3"/>
      <c r="D703" s="4"/>
      <c r="E703" s="3"/>
      <c r="F703" s="11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6"/>
      <c r="AQ703" s="6"/>
      <c r="AR703" s="6"/>
      <c r="AS703" s="6"/>
      <c r="AT703" s="6"/>
      <c r="AU703" s="6"/>
      <c r="AV703" s="6"/>
      <c r="AW703" s="6"/>
      <c r="AX703" s="6"/>
      <c r="AY703" s="6"/>
    </row>
    <row r="704" ht="9.75" customHeight="1">
      <c r="A704" s="1"/>
      <c r="B704" s="2"/>
      <c r="C704" s="3"/>
      <c r="D704" s="4"/>
      <c r="E704" s="3"/>
      <c r="F704" s="11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6"/>
      <c r="AQ704" s="6"/>
      <c r="AR704" s="6"/>
      <c r="AS704" s="6"/>
      <c r="AT704" s="6"/>
      <c r="AU704" s="6"/>
      <c r="AV704" s="6"/>
      <c r="AW704" s="6"/>
      <c r="AX704" s="6"/>
      <c r="AY704" s="6"/>
    </row>
    <row r="705" ht="9.75" customHeight="1">
      <c r="A705" s="1"/>
      <c r="B705" s="2"/>
      <c r="C705" s="3"/>
      <c r="D705" s="4"/>
      <c r="E705" s="3"/>
      <c r="F705" s="11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6"/>
      <c r="AQ705" s="6"/>
      <c r="AR705" s="6"/>
      <c r="AS705" s="6"/>
      <c r="AT705" s="6"/>
      <c r="AU705" s="6"/>
      <c r="AV705" s="6"/>
      <c r="AW705" s="6"/>
      <c r="AX705" s="6"/>
      <c r="AY705" s="6"/>
    </row>
    <row r="706" ht="9.75" customHeight="1">
      <c r="A706" s="1"/>
      <c r="B706" s="2"/>
      <c r="C706" s="3"/>
      <c r="D706" s="4"/>
      <c r="E706" s="3"/>
      <c r="F706" s="11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6"/>
      <c r="AQ706" s="6"/>
      <c r="AR706" s="6"/>
      <c r="AS706" s="6"/>
      <c r="AT706" s="6"/>
      <c r="AU706" s="6"/>
      <c r="AV706" s="6"/>
      <c r="AW706" s="6"/>
      <c r="AX706" s="6"/>
      <c r="AY706" s="6"/>
    </row>
    <row r="707" ht="9.75" customHeight="1">
      <c r="A707" s="1"/>
      <c r="B707" s="2"/>
      <c r="C707" s="3"/>
      <c r="D707" s="4"/>
      <c r="E707" s="3"/>
      <c r="F707" s="11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6"/>
      <c r="AQ707" s="6"/>
      <c r="AR707" s="6"/>
      <c r="AS707" s="6"/>
      <c r="AT707" s="6"/>
      <c r="AU707" s="6"/>
      <c r="AV707" s="6"/>
      <c r="AW707" s="6"/>
      <c r="AX707" s="6"/>
      <c r="AY707" s="6"/>
    </row>
    <row r="708" ht="9.75" customHeight="1">
      <c r="A708" s="1"/>
      <c r="B708" s="2"/>
      <c r="C708" s="3"/>
      <c r="D708" s="4"/>
      <c r="E708" s="3"/>
      <c r="F708" s="11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6"/>
      <c r="AQ708" s="6"/>
      <c r="AR708" s="6"/>
      <c r="AS708" s="6"/>
      <c r="AT708" s="6"/>
      <c r="AU708" s="6"/>
      <c r="AV708" s="6"/>
      <c r="AW708" s="6"/>
      <c r="AX708" s="6"/>
      <c r="AY708" s="6"/>
    </row>
    <row r="709" ht="9.75" customHeight="1">
      <c r="A709" s="1"/>
      <c r="B709" s="2"/>
      <c r="C709" s="3"/>
      <c r="D709" s="4"/>
      <c r="E709" s="3"/>
      <c r="F709" s="11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6"/>
      <c r="AQ709" s="6"/>
      <c r="AR709" s="6"/>
      <c r="AS709" s="6"/>
      <c r="AT709" s="6"/>
      <c r="AU709" s="6"/>
      <c r="AV709" s="6"/>
      <c r="AW709" s="6"/>
      <c r="AX709" s="6"/>
      <c r="AY709" s="6"/>
    </row>
    <row r="710" ht="9.75" customHeight="1">
      <c r="A710" s="1"/>
      <c r="B710" s="2"/>
      <c r="C710" s="3"/>
      <c r="D710" s="4"/>
      <c r="E710" s="3"/>
      <c r="F710" s="11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6"/>
      <c r="AQ710" s="6"/>
      <c r="AR710" s="6"/>
      <c r="AS710" s="6"/>
      <c r="AT710" s="6"/>
      <c r="AU710" s="6"/>
      <c r="AV710" s="6"/>
      <c r="AW710" s="6"/>
      <c r="AX710" s="6"/>
      <c r="AY710" s="6"/>
    </row>
    <row r="711" ht="9.75" customHeight="1">
      <c r="A711" s="1"/>
      <c r="B711" s="2"/>
      <c r="C711" s="3"/>
      <c r="D711" s="4"/>
      <c r="E711" s="3"/>
      <c r="F711" s="11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6"/>
      <c r="AQ711" s="6"/>
      <c r="AR711" s="6"/>
      <c r="AS711" s="6"/>
      <c r="AT711" s="6"/>
      <c r="AU711" s="6"/>
      <c r="AV711" s="6"/>
      <c r="AW711" s="6"/>
      <c r="AX711" s="6"/>
      <c r="AY711" s="6"/>
    </row>
    <row r="712" ht="9.75" customHeight="1">
      <c r="A712" s="1"/>
      <c r="B712" s="2"/>
      <c r="C712" s="3"/>
      <c r="D712" s="4"/>
      <c r="E712" s="3"/>
      <c r="F712" s="11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6"/>
      <c r="AQ712" s="6"/>
      <c r="AR712" s="6"/>
      <c r="AS712" s="6"/>
      <c r="AT712" s="6"/>
      <c r="AU712" s="6"/>
      <c r="AV712" s="6"/>
      <c r="AW712" s="6"/>
      <c r="AX712" s="6"/>
      <c r="AY712" s="6"/>
    </row>
    <row r="713" ht="9.75" customHeight="1">
      <c r="A713" s="1"/>
      <c r="B713" s="2"/>
      <c r="C713" s="3"/>
      <c r="D713" s="4"/>
      <c r="E713" s="3"/>
      <c r="F713" s="11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6"/>
      <c r="AQ713" s="6"/>
      <c r="AR713" s="6"/>
      <c r="AS713" s="6"/>
      <c r="AT713" s="6"/>
      <c r="AU713" s="6"/>
      <c r="AV713" s="6"/>
      <c r="AW713" s="6"/>
      <c r="AX713" s="6"/>
      <c r="AY713" s="6"/>
    </row>
    <row r="714" ht="9.75" customHeight="1">
      <c r="A714" s="1"/>
      <c r="B714" s="2"/>
      <c r="C714" s="3"/>
      <c r="D714" s="4"/>
      <c r="E714" s="3"/>
      <c r="F714" s="11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6"/>
      <c r="AQ714" s="6"/>
      <c r="AR714" s="6"/>
      <c r="AS714" s="6"/>
      <c r="AT714" s="6"/>
      <c r="AU714" s="6"/>
      <c r="AV714" s="6"/>
      <c r="AW714" s="6"/>
      <c r="AX714" s="6"/>
      <c r="AY714" s="6"/>
    </row>
    <row r="715" ht="9.75" customHeight="1">
      <c r="A715" s="1"/>
      <c r="B715" s="2"/>
      <c r="C715" s="3"/>
      <c r="D715" s="4"/>
      <c r="E715" s="3"/>
      <c r="F715" s="11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6"/>
      <c r="AQ715" s="6"/>
      <c r="AR715" s="6"/>
      <c r="AS715" s="6"/>
      <c r="AT715" s="6"/>
      <c r="AU715" s="6"/>
      <c r="AV715" s="6"/>
      <c r="AW715" s="6"/>
      <c r="AX715" s="6"/>
      <c r="AY715" s="6"/>
    </row>
    <row r="716" ht="9.75" customHeight="1">
      <c r="A716" s="1"/>
      <c r="B716" s="2"/>
      <c r="C716" s="3"/>
      <c r="D716" s="4"/>
      <c r="E716" s="3"/>
      <c r="F716" s="11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6"/>
      <c r="AQ716" s="6"/>
      <c r="AR716" s="6"/>
      <c r="AS716" s="6"/>
      <c r="AT716" s="6"/>
      <c r="AU716" s="6"/>
      <c r="AV716" s="6"/>
      <c r="AW716" s="6"/>
      <c r="AX716" s="6"/>
      <c r="AY716" s="6"/>
    </row>
    <row r="717" ht="9.75" customHeight="1">
      <c r="A717" s="1"/>
      <c r="B717" s="2"/>
      <c r="C717" s="3"/>
      <c r="D717" s="4"/>
      <c r="E717" s="3"/>
      <c r="F717" s="11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6"/>
      <c r="AQ717" s="6"/>
      <c r="AR717" s="6"/>
      <c r="AS717" s="6"/>
      <c r="AT717" s="6"/>
      <c r="AU717" s="6"/>
      <c r="AV717" s="6"/>
      <c r="AW717" s="6"/>
      <c r="AX717" s="6"/>
      <c r="AY717" s="6"/>
    </row>
    <row r="718" ht="9.75" customHeight="1">
      <c r="A718" s="1"/>
      <c r="B718" s="2"/>
      <c r="C718" s="3"/>
      <c r="D718" s="4"/>
      <c r="E718" s="3"/>
      <c r="F718" s="11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6"/>
      <c r="AQ718" s="6"/>
      <c r="AR718" s="6"/>
      <c r="AS718" s="6"/>
      <c r="AT718" s="6"/>
      <c r="AU718" s="6"/>
      <c r="AV718" s="6"/>
      <c r="AW718" s="6"/>
      <c r="AX718" s="6"/>
      <c r="AY718" s="6"/>
    </row>
    <row r="719" ht="9.75" customHeight="1">
      <c r="A719" s="1"/>
      <c r="B719" s="2"/>
      <c r="C719" s="3"/>
      <c r="D719" s="4"/>
      <c r="E719" s="3"/>
      <c r="F719" s="11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6"/>
      <c r="AQ719" s="6"/>
      <c r="AR719" s="6"/>
      <c r="AS719" s="6"/>
      <c r="AT719" s="6"/>
      <c r="AU719" s="6"/>
      <c r="AV719" s="6"/>
      <c r="AW719" s="6"/>
      <c r="AX719" s="6"/>
      <c r="AY719" s="6"/>
    </row>
    <row r="720" ht="9.75" customHeight="1">
      <c r="A720" s="1"/>
      <c r="B720" s="2"/>
      <c r="C720" s="3"/>
      <c r="D720" s="4"/>
      <c r="E720" s="3"/>
      <c r="F720" s="11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6"/>
      <c r="AQ720" s="6"/>
      <c r="AR720" s="6"/>
      <c r="AS720" s="6"/>
      <c r="AT720" s="6"/>
      <c r="AU720" s="6"/>
      <c r="AV720" s="6"/>
      <c r="AW720" s="6"/>
      <c r="AX720" s="6"/>
      <c r="AY720" s="6"/>
    </row>
    <row r="721" ht="9.75" customHeight="1">
      <c r="A721" s="1"/>
      <c r="B721" s="2"/>
      <c r="C721" s="3"/>
      <c r="D721" s="4"/>
      <c r="E721" s="3"/>
      <c r="F721" s="11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6"/>
      <c r="AQ721" s="6"/>
      <c r="AR721" s="6"/>
      <c r="AS721" s="6"/>
      <c r="AT721" s="6"/>
      <c r="AU721" s="6"/>
      <c r="AV721" s="6"/>
      <c r="AW721" s="6"/>
      <c r="AX721" s="6"/>
      <c r="AY721" s="6"/>
    </row>
    <row r="722" ht="9.75" customHeight="1">
      <c r="A722" s="1"/>
      <c r="B722" s="2"/>
      <c r="C722" s="3"/>
      <c r="D722" s="4"/>
      <c r="E722" s="3"/>
      <c r="F722" s="11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6"/>
      <c r="AQ722" s="6"/>
      <c r="AR722" s="6"/>
      <c r="AS722" s="6"/>
      <c r="AT722" s="6"/>
      <c r="AU722" s="6"/>
      <c r="AV722" s="6"/>
      <c r="AW722" s="6"/>
      <c r="AX722" s="6"/>
      <c r="AY722" s="6"/>
    </row>
    <row r="723" ht="9.75" customHeight="1">
      <c r="A723" s="1"/>
      <c r="B723" s="2"/>
      <c r="C723" s="3"/>
      <c r="D723" s="4"/>
      <c r="E723" s="3"/>
      <c r="F723" s="11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6"/>
      <c r="AQ723" s="6"/>
      <c r="AR723" s="6"/>
      <c r="AS723" s="6"/>
      <c r="AT723" s="6"/>
      <c r="AU723" s="6"/>
      <c r="AV723" s="6"/>
      <c r="AW723" s="6"/>
      <c r="AX723" s="6"/>
      <c r="AY723" s="6"/>
    </row>
    <row r="724" ht="9.75" customHeight="1">
      <c r="A724" s="1"/>
      <c r="B724" s="2"/>
      <c r="C724" s="3"/>
      <c r="D724" s="4"/>
      <c r="E724" s="3"/>
      <c r="F724" s="11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6"/>
      <c r="AQ724" s="6"/>
      <c r="AR724" s="6"/>
      <c r="AS724" s="6"/>
      <c r="AT724" s="6"/>
      <c r="AU724" s="6"/>
      <c r="AV724" s="6"/>
      <c r="AW724" s="6"/>
      <c r="AX724" s="6"/>
      <c r="AY724" s="6"/>
    </row>
    <row r="725" ht="9.75" customHeight="1">
      <c r="A725" s="1"/>
      <c r="B725" s="2"/>
      <c r="C725" s="3"/>
      <c r="D725" s="4"/>
      <c r="E725" s="3"/>
      <c r="F725" s="11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6"/>
      <c r="AQ725" s="6"/>
      <c r="AR725" s="6"/>
      <c r="AS725" s="6"/>
      <c r="AT725" s="6"/>
      <c r="AU725" s="6"/>
      <c r="AV725" s="6"/>
      <c r="AW725" s="6"/>
      <c r="AX725" s="6"/>
      <c r="AY725" s="6"/>
    </row>
    <row r="726" ht="9.75" customHeight="1">
      <c r="A726" s="1"/>
      <c r="B726" s="2"/>
      <c r="C726" s="3"/>
      <c r="D726" s="4"/>
      <c r="E726" s="3"/>
      <c r="F726" s="11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6"/>
      <c r="AQ726" s="6"/>
      <c r="AR726" s="6"/>
      <c r="AS726" s="6"/>
      <c r="AT726" s="6"/>
      <c r="AU726" s="6"/>
      <c r="AV726" s="6"/>
      <c r="AW726" s="6"/>
      <c r="AX726" s="6"/>
      <c r="AY726" s="6"/>
    </row>
    <row r="727" ht="9.75" customHeight="1">
      <c r="A727" s="1"/>
      <c r="B727" s="2"/>
      <c r="C727" s="3"/>
      <c r="D727" s="4"/>
      <c r="E727" s="3"/>
      <c r="F727" s="11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6"/>
      <c r="AQ727" s="6"/>
      <c r="AR727" s="6"/>
      <c r="AS727" s="6"/>
      <c r="AT727" s="6"/>
      <c r="AU727" s="6"/>
      <c r="AV727" s="6"/>
      <c r="AW727" s="6"/>
      <c r="AX727" s="6"/>
      <c r="AY727" s="6"/>
    </row>
    <row r="728" ht="9.75" customHeight="1">
      <c r="A728" s="1"/>
      <c r="B728" s="2"/>
      <c r="C728" s="3"/>
      <c r="D728" s="4"/>
      <c r="E728" s="3"/>
      <c r="F728" s="11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6"/>
      <c r="AQ728" s="6"/>
      <c r="AR728" s="6"/>
      <c r="AS728" s="6"/>
      <c r="AT728" s="6"/>
      <c r="AU728" s="6"/>
      <c r="AV728" s="6"/>
      <c r="AW728" s="6"/>
      <c r="AX728" s="6"/>
      <c r="AY728" s="6"/>
    </row>
    <row r="729" ht="9.75" customHeight="1">
      <c r="A729" s="1"/>
      <c r="B729" s="2"/>
      <c r="C729" s="3"/>
      <c r="D729" s="4"/>
      <c r="E729" s="3"/>
      <c r="F729" s="11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6"/>
      <c r="AQ729" s="6"/>
      <c r="AR729" s="6"/>
      <c r="AS729" s="6"/>
      <c r="AT729" s="6"/>
      <c r="AU729" s="6"/>
      <c r="AV729" s="6"/>
      <c r="AW729" s="6"/>
      <c r="AX729" s="6"/>
      <c r="AY729" s="6"/>
    </row>
    <row r="730" ht="9.75" customHeight="1">
      <c r="A730" s="1"/>
      <c r="B730" s="2"/>
      <c r="C730" s="3"/>
      <c r="D730" s="4"/>
      <c r="E730" s="3"/>
      <c r="F730" s="11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6"/>
      <c r="AQ730" s="6"/>
      <c r="AR730" s="6"/>
      <c r="AS730" s="6"/>
      <c r="AT730" s="6"/>
      <c r="AU730" s="6"/>
      <c r="AV730" s="6"/>
      <c r="AW730" s="6"/>
      <c r="AX730" s="6"/>
      <c r="AY730" s="6"/>
    </row>
    <row r="731" ht="9.75" customHeight="1">
      <c r="A731" s="1"/>
      <c r="B731" s="2"/>
      <c r="C731" s="3"/>
      <c r="D731" s="4"/>
      <c r="E731" s="3"/>
      <c r="F731" s="11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6"/>
      <c r="AQ731" s="6"/>
      <c r="AR731" s="6"/>
      <c r="AS731" s="6"/>
      <c r="AT731" s="6"/>
      <c r="AU731" s="6"/>
      <c r="AV731" s="6"/>
      <c r="AW731" s="6"/>
      <c r="AX731" s="6"/>
      <c r="AY731" s="6"/>
    </row>
    <row r="732" ht="9.75" customHeight="1">
      <c r="A732" s="1"/>
      <c r="B732" s="2"/>
      <c r="C732" s="3"/>
      <c r="D732" s="4"/>
      <c r="E732" s="3"/>
      <c r="F732" s="11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6"/>
      <c r="AQ732" s="6"/>
      <c r="AR732" s="6"/>
      <c r="AS732" s="6"/>
      <c r="AT732" s="6"/>
      <c r="AU732" s="6"/>
      <c r="AV732" s="6"/>
      <c r="AW732" s="6"/>
      <c r="AX732" s="6"/>
      <c r="AY732" s="6"/>
    </row>
    <row r="733" ht="9.75" customHeight="1">
      <c r="A733" s="1"/>
      <c r="B733" s="2"/>
      <c r="C733" s="3"/>
      <c r="D733" s="4"/>
      <c r="E733" s="3"/>
      <c r="F733" s="11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6"/>
      <c r="AQ733" s="6"/>
      <c r="AR733" s="6"/>
      <c r="AS733" s="6"/>
      <c r="AT733" s="6"/>
      <c r="AU733" s="6"/>
      <c r="AV733" s="6"/>
      <c r="AW733" s="6"/>
      <c r="AX733" s="6"/>
      <c r="AY733" s="6"/>
    </row>
    <row r="734" ht="9.75" customHeight="1">
      <c r="A734" s="1"/>
      <c r="B734" s="2"/>
      <c r="C734" s="3"/>
      <c r="D734" s="4"/>
      <c r="E734" s="3"/>
      <c r="F734" s="11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6"/>
      <c r="AQ734" s="6"/>
      <c r="AR734" s="6"/>
      <c r="AS734" s="6"/>
      <c r="AT734" s="6"/>
      <c r="AU734" s="6"/>
      <c r="AV734" s="6"/>
      <c r="AW734" s="6"/>
      <c r="AX734" s="6"/>
      <c r="AY734" s="6"/>
    </row>
    <row r="735" ht="9.75" customHeight="1">
      <c r="A735" s="1"/>
      <c r="B735" s="2"/>
      <c r="C735" s="3"/>
      <c r="D735" s="4"/>
      <c r="E735" s="3"/>
      <c r="F735" s="11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6"/>
      <c r="AQ735" s="6"/>
      <c r="AR735" s="6"/>
      <c r="AS735" s="6"/>
      <c r="AT735" s="6"/>
      <c r="AU735" s="6"/>
      <c r="AV735" s="6"/>
      <c r="AW735" s="6"/>
      <c r="AX735" s="6"/>
      <c r="AY735" s="6"/>
    </row>
    <row r="736" ht="9.75" customHeight="1">
      <c r="A736" s="1"/>
      <c r="B736" s="2"/>
      <c r="C736" s="3"/>
      <c r="D736" s="4"/>
      <c r="E736" s="3"/>
      <c r="F736" s="11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6"/>
      <c r="AQ736" s="6"/>
      <c r="AR736" s="6"/>
      <c r="AS736" s="6"/>
      <c r="AT736" s="6"/>
      <c r="AU736" s="6"/>
      <c r="AV736" s="6"/>
      <c r="AW736" s="6"/>
      <c r="AX736" s="6"/>
      <c r="AY736" s="6"/>
    </row>
    <row r="737" ht="9.75" customHeight="1">
      <c r="A737" s="1"/>
      <c r="B737" s="2"/>
      <c r="C737" s="3"/>
      <c r="D737" s="4"/>
      <c r="E737" s="3"/>
      <c r="F737" s="11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6"/>
      <c r="AQ737" s="6"/>
      <c r="AR737" s="6"/>
      <c r="AS737" s="6"/>
      <c r="AT737" s="6"/>
      <c r="AU737" s="6"/>
      <c r="AV737" s="6"/>
      <c r="AW737" s="6"/>
      <c r="AX737" s="6"/>
      <c r="AY737" s="6"/>
    </row>
    <row r="738" ht="9.75" customHeight="1">
      <c r="A738" s="1"/>
      <c r="B738" s="2"/>
      <c r="C738" s="3"/>
      <c r="D738" s="4"/>
      <c r="E738" s="3"/>
      <c r="F738" s="11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6"/>
      <c r="AQ738" s="6"/>
      <c r="AR738" s="6"/>
      <c r="AS738" s="6"/>
      <c r="AT738" s="6"/>
      <c r="AU738" s="6"/>
      <c r="AV738" s="6"/>
      <c r="AW738" s="6"/>
      <c r="AX738" s="6"/>
      <c r="AY738" s="6"/>
    </row>
    <row r="739" ht="9.75" customHeight="1">
      <c r="A739" s="1"/>
      <c r="B739" s="2"/>
      <c r="C739" s="3"/>
      <c r="D739" s="4"/>
      <c r="E739" s="3"/>
      <c r="F739" s="11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6"/>
      <c r="AQ739" s="6"/>
      <c r="AR739" s="6"/>
      <c r="AS739" s="6"/>
      <c r="AT739" s="6"/>
      <c r="AU739" s="6"/>
      <c r="AV739" s="6"/>
      <c r="AW739" s="6"/>
      <c r="AX739" s="6"/>
      <c r="AY739" s="6"/>
    </row>
    <row r="740" ht="9.75" customHeight="1">
      <c r="A740" s="1"/>
      <c r="B740" s="2"/>
      <c r="C740" s="3"/>
      <c r="D740" s="4"/>
      <c r="E740" s="3"/>
      <c r="F740" s="11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6"/>
      <c r="AQ740" s="6"/>
      <c r="AR740" s="6"/>
      <c r="AS740" s="6"/>
      <c r="AT740" s="6"/>
      <c r="AU740" s="6"/>
      <c r="AV740" s="6"/>
      <c r="AW740" s="6"/>
      <c r="AX740" s="6"/>
      <c r="AY740" s="6"/>
    </row>
    <row r="741" ht="9.75" customHeight="1">
      <c r="A741" s="1"/>
      <c r="B741" s="2"/>
      <c r="C741" s="3"/>
      <c r="D741" s="4"/>
      <c r="E741" s="3"/>
      <c r="F741" s="11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6"/>
      <c r="AQ741" s="6"/>
      <c r="AR741" s="6"/>
      <c r="AS741" s="6"/>
      <c r="AT741" s="6"/>
      <c r="AU741" s="6"/>
      <c r="AV741" s="6"/>
      <c r="AW741" s="6"/>
      <c r="AX741" s="6"/>
      <c r="AY741" s="6"/>
    </row>
    <row r="742" ht="9.75" customHeight="1">
      <c r="A742" s="1"/>
      <c r="B742" s="2"/>
      <c r="C742" s="3"/>
      <c r="D742" s="4"/>
      <c r="E742" s="3"/>
      <c r="F742" s="11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6"/>
      <c r="AQ742" s="6"/>
      <c r="AR742" s="6"/>
      <c r="AS742" s="6"/>
      <c r="AT742" s="6"/>
      <c r="AU742" s="6"/>
      <c r="AV742" s="6"/>
      <c r="AW742" s="6"/>
      <c r="AX742" s="6"/>
      <c r="AY742" s="6"/>
    </row>
    <row r="743" ht="9.75" customHeight="1">
      <c r="A743" s="1"/>
      <c r="B743" s="2"/>
      <c r="C743" s="3"/>
      <c r="D743" s="4"/>
      <c r="E743" s="3"/>
      <c r="F743" s="11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6"/>
      <c r="AQ743" s="6"/>
      <c r="AR743" s="6"/>
      <c r="AS743" s="6"/>
      <c r="AT743" s="6"/>
      <c r="AU743" s="6"/>
      <c r="AV743" s="6"/>
      <c r="AW743" s="6"/>
      <c r="AX743" s="6"/>
      <c r="AY743" s="6"/>
    </row>
    <row r="744" ht="9.75" customHeight="1">
      <c r="A744" s="1"/>
      <c r="B744" s="2"/>
      <c r="C744" s="3"/>
      <c r="D744" s="4"/>
      <c r="E744" s="3"/>
      <c r="F744" s="11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6"/>
      <c r="AQ744" s="6"/>
      <c r="AR744" s="6"/>
      <c r="AS744" s="6"/>
      <c r="AT744" s="6"/>
      <c r="AU744" s="6"/>
      <c r="AV744" s="6"/>
      <c r="AW744" s="6"/>
      <c r="AX744" s="6"/>
      <c r="AY744" s="6"/>
    </row>
    <row r="745" ht="9.75" customHeight="1">
      <c r="A745" s="1"/>
      <c r="B745" s="2"/>
      <c r="C745" s="3"/>
      <c r="D745" s="4"/>
      <c r="E745" s="3"/>
      <c r="F745" s="11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6"/>
      <c r="AQ745" s="6"/>
      <c r="AR745" s="6"/>
      <c r="AS745" s="6"/>
      <c r="AT745" s="6"/>
      <c r="AU745" s="6"/>
      <c r="AV745" s="6"/>
      <c r="AW745" s="6"/>
      <c r="AX745" s="6"/>
      <c r="AY745" s="6"/>
    </row>
    <row r="746" ht="9.75" customHeight="1">
      <c r="A746" s="1"/>
      <c r="B746" s="2"/>
      <c r="C746" s="3"/>
      <c r="D746" s="4"/>
      <c r="E746" s="3"/>
      <c r="F746" s="11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6"/>
      <c r="AQ746" s="6"/>
      <c r="AR746" s="6"/>
      <c r="AS746" s="6"/>
      <c r="AT746" s="6"/>
      <c r="AU746" s="6"/>
      <c r="AV746" s="6"/>
      <c r="AW746" s="6"/>
      <c r="AX746" s="6"/>
      <c r="AY746" s="6"/>
    </row>
    <row r="747" ht="9.75" customHeight="1">
      <c r="A747" s="1"/>
      <c r="B747" s="2"/>
      <c r="C747" s="3"/>
      <c r="D747" s="4"/>
      <c r="E747" s="3"/>
      <c r="F747" s="11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6"/>
      <c r="AQ747" s="6"/>
      <c r="AR747" s="6"/>
      <c r="AS747" s="6"/>
      <c r="AT747" s="6"/>
      <c r="AU747" s="6"/>
      <c r="AV747" s="6"/>
      <c r="AW747" s="6"/>
      <c r="AX747" s="6"/>
      <c r="AY747" s="6"/>
    </row>
    <row r="748" ht="9.75" customHeight="1">
      <c r="A748" s="1"/>
      <c r="B748" s="2"/>
      <c r="C748" s="3"/>
      <c r="D748" s="4"/>
      <c r="E748" s="3"/>
      <c r="F748" s="11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6"/>
      <c r="AQ748" s="6"/>
      <c r="AR748" s="6"/>
      <c r="AS748" s="6"/>
      <c r="AT748" s="6"/>
      <c r="AU748" s="6"/>
      <c r="AV748" s="6"/>
      <c r="AW748" s="6"/>
      <c r="AX748" s="6"/>
      <c r="AY748" s="6"/>
    </row>
    <row r="749" ht="9.75" customHeight="1">
      <c r="A749" s="1"/>
      <c r="B749" s="2"/>
      <c r="C749" s="3"/>
      <c r="D749" s="4"/>
      <c r="E749" s="3"/>
      <c r="F749" s="11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6"/>
      <c r="AQ749" s="6"/>
      <c r="AR749" s="6"/>
      <c r="AS749" s="6"/>
      <c r="AT749" s="6"/>
      <c r="AU749" s="6"/>
      <c r="AV749" s="6"/>
      <c r="AW749" s="6"/>
      <c r="AX749" s="6"/>
      <c r="AY749" s="6"/>
    </row>
    <row r="750" ht="9.75" customHeight="1">
      <c r="A750" s="1"/>
      <c r="B750" s="2"/>
      <c r="C750" s="3"/>
      <c r="D750" s="4"/>
      <c r="E750" s="3"/>
      <c r="F750" s="11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6"/>
      <c r="AQ750" s="6"/>
      <c r="AR750" s="6"/>
      <c r="AS750" s="6"/>
      <c r="AT750" s="6"/>
      <c r="AU750" s="6"/>
      <c r="AV750" s="6"/>
      <c r="AW750" s="6"/>
      <c r="AX750" s="6"/>
      <c r="AY750" s="6"/>
    </row>
    <row r="751" ht="9.75" customHeight="1">
      <c r="A751" s="1"/>
      <c r="B751" s="2"/>
      <c r="C751" s="3"/>
      <c r="D751" s="4"/>
      <c r="E751" s="3"/>
      <c r="F751" s="11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6"/>
      <c r="AQ751" s="6"/>
      <c r="AR751" s="6"/>
      <c r="AS751" s="6"/>
      <c r="AT751" s="6"/>
      <c r="AU751" s="6"/>
      <c r="AV751" s="6"/>
      <c r="AW751" s="6"/>
      <c r="AX751" s="6"/>
      <c r="AY751" s="6"/>
    </row>
    <row r="752" ht="9.75" customHeight="1">
      <c r="A752" s="1"/>
      <c r="B752" s="2"/>
      <c r="C752" s="3"/>
      <c r="D752" s="4"/>
      <c r="E752" s="3"/>
      <c r="F752" s="11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6"/>
      <c r="AQ752" s="6"/>
      <c r="AR752" s="6"/>
      <c r="AS752" s="6"/>
      <c r="AT752" s="6"/>
      <c r="AU752" s="6"/>
      <c r="AV752" s="6"/>
      <c r="AW752" s="6"/>
      <c r="AX752" s="6"/>
      <c r="AY752" s="6"/>
    </row>
    <row r="753" ht="9.75" customHeight="1">
      <c r="A753" s="1"/>
      <c r="B753" s="2"/>
      <c r="C753" s="3"/>
      <c r="D753" s="4"/>
      <c r="E753" s="3"/>
      <c r="F753" s="11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6"/>
      <c r="AQ753" s="6"/>
      <c r="AR753" s="6"/>
      <c r="AS753" s="6"/>
      <c r="AT753" s="6"/>
      <c r="AU753" s="6"/>
      <c r="AV753" s="6"/>
      <c r="AW753" s="6"/>
      <c r="AX753" s="6"/>
      <c r="AY753" s="6"/>
    </row>
    <row r="754" ht="9.75" customHeight="1">
      <c r="A754" s="1"/>
      <c r="B754" s="2"/>
      <c r="C754" s="3"/>
      <c r="D754" s="4"/>
      <c r="E754" s="3"/>
      <c r="F754" s="11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6"/>
      <c r="AQ754" s="6"/>
      <c r="AR754" s="6"/>
      <c r="AS754" s="6"/>
      <c r="AT754" s="6"/>
      <c r="AU754" s="6"/>
      <c r="AV754" s="6"/>
      <c r="AW754" s="6"/>
      <c r="AX754" s="6"/>
      <c r="AY754" s="6"/>
    </row>
    <row r="755" ht="9.75" customHeight="1">
      <c r="A755" s="1"/>
      <c r="B755" s="2"/>
      <c r="C755" s="3"/>
      <c r="D755" s="4"/>
      <c r="E755" s="3"/>
      <c r="F755" s="11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6"/>
      <c r="AQ755" s="6"/>
      <c r="AR755" s="6"/>
      <c r="AS755" s="6"/>
      <c r="AT755" s="6"/>
      <c r="AU755" s="6"/>
      <c r="AV755" s="6"/>
      <c r="AW755" s="6"/>
      <c r="AX755" s="6"/>
      <c r="AY755" s="6"/>
    </row>
    <row r="756" ht="9.75" customHeight="1">
      <c r="A756" s="1"/>
      <c r="B756" s="2"/>
      <c r="C756" s="3"/>
      <c r="D756" s="4"/>
      <c r="E756" s="3"/>
      <c r="F756" s="11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6"/>
      <c r="AQ756" s="6"/>
      <c r="AR756" s="6"/>
      <c r="AS756" s="6"/>
      <c r="AT756" s="6"/>
      <c r="AU756" s="6"/>
      <c r="AV756" s="6"/>
      <c r="AW756" s="6"/>
      <c r="AX756" s="6"/>
      <c r="AY756" s="6"/>
    </row>
    <row r="757" ht="9.75" customHeight="1">
      <c r="A757" s="1"/>
      <c r="B757" s="2"/>
      <c r="C757" s="3"/>
      <c r="D757" s="4"/>
      <c r="E757" s="3"/>
      <c r="F757" s="11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6"/>
      <c r="AQ757" s="6"/>
      <c r="AR757" s="6"/>
      <c r="AS757" s="6"/>
      <c r="AT757" s="6"/>
      <c r="AU757" s="6"/>
      <c r="AV757" s="6"/>
      <c r="AW757" s="6"/>
      <c r="AX757" s="6"/>
      <c r="AY757" s="6"/>
    </row>
    <row r="758" ht="9.75" customHeight="1">
      <c r="A758" s="1"/>
      <c r="B758" s="2"/>
      <c r="C758" s="3"/>
      <c r="D758" s="4"/>
      <c r="E758" s="3"/>
      <c r="F758" s="11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6"/>
      <c r="AQ758" s="6"/>
      <c r="AR758" s="6"/>
      <c r="AS758" s="6"/>
      <c r="AT758" s="6"/>
      <c r="AU758" s="6"/>
      <c r="AV758" s="6"/>
      <c r="AW758" s="6"/>
      <c r="AX758" s="6"/>
      <c r="AY758" s="6"/>
    </row>
    <row r="759" ht="9.75" customHeight="1">
      <c r="A759" s="1"/>
      <c r="B759" s="2"/>
      <c r="C759" s="3"/>
      <c r="D759" s="4"/>
      <c r="E759" s="3"/>
      <c r="F759" s="11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6"/>
      <c r="AQ759" s="6"/>
      <c r="AR759" s="6"/>
      <c r="AS759" s="6"/>
      <c r="AT759" s="6"/>
      <c r="AU759" s="6"/>
      <c r="AV759" s="6"/>
      <c r="AW759" s="6"/>
      <c r="AX759" s="6"/>
      <c r="AY759" s="6"/>
    </row>
    <row r="760" ht="9.75" customHeight="1">
      <c r="A760" s="1"/>
      <c r="B760" s="2"/>
      <c r="C760" s="3"/>
      <c r="D760" s="4"/>
      <c r="E760" s="3"/>
      <c r="F760" s="11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6"/>
      <c r="AQ760" s="6"/>
      <c r="AR760" s="6"/>
      <c r="AS760" s="6"/>
      <c r="AT760" s="6"/>
      <c r="AU760" s="6"/>
      <c r="AV760" s="6"/>
      <c r="AW760" s="6"/>
      <c r="AX760" s="6"/>
      <c r="AY760" s="6"/>
    </row>
    <row r="761" ht="9.75" customHeight="1">
      <c r="A761" s="1"/>
      <c r="B761" s="2"/>
      <c r="C761" s="3"/>
      <c r="D761" s="4"/>
      <c r="E761" s="3"/>
      <c r="F761" s="11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6"/>
      <c r="AQ761" s="6"/>
      <c r="AR761" s="6"/>
      <c r="AS761" s="6"/>
      <c r="AT761" s="6"/>
      <c r="AU761" s="6"/>
      <c r="AV761" s="6"/>
      <c r="AW761" s="6"/>
      <c r="AX761" s="6"/>
      <c r="AY761" s="6"/>
    </row>
    <row r="762" ht="9.75" customHeight="1">
      <c r="A762" s="1"/>
      <c r="B762" s="2"/>
      <c r="C762" s="3"/>
      <c r="D762" s="4"/>
      <c r="E762" s="3"/>
      <c r="F762" s="11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6"/>
      <c r="AQ762" s="6"/>
      <c r="AR762" s="6"/>
      <c r="AS762" s="6"/>
      <c r="AT762" s="6"/>
      <c r="AU762" s="6"/>
      <c r="AV762" s="6"/>
      <c r="AW762" s="6"/>
      <c r="AX762" s="6"/>
      <c r="AY762" s="6"/>
    </row>
    <row r="763" ht="9.75" customHeight="1">
      <c r="A763" s="1"/>
      <c r="B763" s="2"/>
      <c r="C763" s="3"/>
      <c r="D763" s="4"/>
      <c r="E763" s="3"/>
      <c r="F763" s="11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6"/>
      <c r="AQ763" s="6"/>
      <c r="AR763" s="6"/>
      <c r="AS763" s="6"/>
      <c r="AT763" s="6"/>
      <c r="AU763" s="6"/>
      <c r="AV763" s="6"/>
      <c r="AW763" s="6"/>
      <c r="AX763" s="6"/>
      <c r="AY763" s="6"/>
    </row>
    <row r="764" ht="9.75" customHeight="1">
      <c r="A764" s="1"/>
      <c r="B764" s="2"/>
      <c r="C764" s="3"/>
      <c r="D764" s="4"/>
      <c r="E764" s="3"/>
      <c r="F764" s="11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6"/>
      <c r="AQ764" s="6"/>
      <c r="AR764" s="6"/>
      <c r="AS764" s="6"/>
      <c r="AT764" s="6"/>
      <c r="AU764" s="6"/>
      <c r="AV764" s="6"/>
      <c r="AW764" s="6"/>
      <c r="AX764" s="6"/>
      <c r="AY764" s="6"/>
    </row>
    <row r="765" ht="9.75" customHeight="1">
      <c r="A765" s="1"/>
      <c r="B765" s="2"/>
      <c r="C765" s="3"/>
      <c r="D765" s="4"/>
      <c r="E765" s="3"/>
      <c r="F765" s="11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6"/>
      <c r="AQ765" s="6"/>
      <c r="AR765" s="6"/>
      <c r="AS765" s="6"/>
      <c r="AT765" s="6"/>
      <c r="AU765" s="6"/>
      <c r="AV765" s="6"/>
      <c r="AW765" s="6"/>
      <c r="AX765" s="6"/>
      <c r="AY765" s="6"/>
    </row>
    <row r="766" ht="9.75" customHeight="1">
      <c r="A766" s="1"/>
      <c r="B766" s="2"/>
      <c r="C766" s="3"/>
      <c r="D766" s="4"/>
      <c r="E766" s="3"/>
      <c r="F766" s="11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6"/>
      <c r="AQ766" s="6"/>
      <c r="AR766" s="6"/>
      <c r="AS766" s="6"/>
      <c r="AT766" s="6"/>
      <c r="AU766" s="6"/>
      <c r="AV766" s="6"/>
      <c r="AW766" s="6"/>
      <c r="AX766" s="6"/>
      <c r="AY766" s="6"/>
    </row>
    <row r="767" ht="9.75" customHeight="1">
      <c r="A767" s="1"/>
      <c r="B767" s="2"/>
      <c r="C767" s="3"/>
      <c r="D767" s="4"/>
      <c r="E767" s="3"/>
      <c r="F767" s="11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6"/>
      <c r="AQ767" s="6"/>
      <c r="AR767" s="6"/>
      <c r="AS767" s="6"/>
      <c r="AT767" s="6"/>
      <c r="AU767" s="6"/>
      <c r="AV767" s="6"/>
      <c r="AW767" s="6"/>
      <c r="AX767" s="6"/>
      <c r="AY767" s="6"/>
    </row>
    <row r="768" ht="9.75" customHeight="1">
      <c r="A768" s="1"/>
      <c r="B768" s="2"/>
      <c r="C768" s="3"/>
      <c r="D768" s="4"/>
      <c r="E768" s="3"/>
      <c r="F768" s="11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6"/>
      <c r="AQ768" s="6"/>
      <c r="AR768" s="6"/>
      <c r="AS768" s="6"/>
      <c r="AT768" s="6"/>
      <c r="AU768" s="6"/>
      <c r="AV768" s="6"/>
      <c r="AW768" s="6"/>
      <c r="AX768" s="6"/>
      <c r="AY768" s="6"/>
    </row>
    <row r="769" ht="9.75" customHeight="1">
      <c r="A769" s="1"/>
      <c r="B769" s="2"/>
      <c r="C769" s="3"/>
      <c r="D769" s="4"/>
      <c r="E769" s="3"/>
      <c r="F769" s="11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6"/>
      <c r="AQ769" s="6"/>
      <c r="AR769" s="6"/>
      <c r="AS769" s="6"/>
      <c r="AT769" s="6"/>
      <c r="AU769" s="6"/>
      <c r="AV769" s="6"/>
      <c r="AW769" s="6"/>
      <c r="AX769" s="6"/>
      <c r="AY769" s="6"/>
    </row>
    <row r="770" ht="9.75" customHeight="1">
      <c r="A770" s="1"/>
      <c r="B770" s="2"/>
      <c r="C770" s="3"/>
      <c r="D770" s="4"/>
      <c r="E770" s="3"/>
      <c r="F770" s="11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6"/>
      <c r="AQ770" s="6"/>
      <c r="AR770" s="6"/>
      <c r="AS770" s="6"/>
      <c r="AT770" s="6"/>
      <c r="AU770" s="6"/>
      <c r="AV770" s="6"/>
      <c r="AW770" s="6"/>
      <c r="AX770" s="6"/>
      <c r="AY770" s="6"/>
    </row>
    <row r="771" ht="9.75" customHeight="1">
      <c r="A771" s="1"/>
      <c r="B771" s="2"/>
      <c r="C771" s="3"/>
      <c r="D771" s="4"/>
      <c r="E771" s="3"/>
      <c r="F771" s="11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6"/>
      <c r="AQ771" s="6"/>
      <c r="AR771" s="6"/>
      <c r="AS771" s="6"/>
      <c r="AT771" s="6"/>
      <c r="AU771" s="6"/>
      <c r="AV771" s="6"/>
      <c r="AW771" s="6"/>
      <c r="AX771" s="6"/>
      <c r="AY771" s="6"/>
    </row>
    <row r="772" ht="9.75" customHeight="1">
      <c r="A772" s="1"/>
      <c r="B772" s="2"/>
      <c r="C772" s="3"/>
      <c r="D772" s="4"/>
      <c r="E772" s="3"/>
      <c r="F772" s="11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6"/>
      <c r="AQ772" s="6"/>
      <c r="AR772" s="6"/>
      <c r="AS772" s="6"/>
      <c r="AT772" s="6"/>
      <c r="AU772" s="6"/>
      <c r="AV772" s="6"/>
      <c r="AW772" s="6"/>
      <c r="AX772" s="6"/>
      <c r="AY772" s="6"/>
    </row>
    <row r="773" ht="9.75" customHeight="1">
      <c r="A773" s="1"/>
      <c r="B773" s="2"/>
      <c r="C773" s="3"/>
      <c r="D773" s="4"/>
      <c r="E773" s="3"/>
      <c r="F773" s="11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6"/>
      <c r="AQ773" s="6"/>
      <c r="AR773" s="6"/>
      <c r="AS773" s="6"/>
      <c r="AT773" s="6"/>
      <c r="AU773" s="6"/>
      <c r="AV773" s="6"/>
      <c r="AW773" s="6"/>
      <c r="AX773" s="6"/>
      <c r="AY773" s="6"/>
    </row>
    <row r="774" ht="9.75" customHeight="1">
      <c r="A774" s="1"/>
      <c r="B774" s="2"/>
      <c r="C774" s="3"/>
      <c r="D774" s="4"/>
      <c r="E774" s="3"/>
      <c r="F774" s="11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6"/>
      <c r="AQ774" s="6"/>
      <c r="AR774" s="6"/>
      <c r="AS774" s="6"/>
      <c r="AT774" s="6"/>
      <c r="AU774" s="6"/>
      <c r="AV774" s="6"/>
      <c r="AW774" s="6"/>
      <c r="AX774" s="6"/>
      <c r="AY774" s="6"/>
    </row>
    <row r="775" ht="9.75" customHeight="1">
      <c r="A775" s="1"/>
      <c r="B775" s="2"/>
      <c r="C775" s="3"/>
      <c r="D775" s="4"/>
      <c r="E775" s="3"/>
      <c r="F775" s="11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6"/>
      <c r="AQ775" s="6"/>
      <c r="AR775" s="6"/>
      <c r="AS775" s="6"/>
      <c r="AT775" s="6"/>
      <c r="AU775" s="6"/>
      <c r="AV775" s="6"/>
      <c r="AW775" s="6"/>
      <c r="AX775" s="6"/>
      <c r="AY775" s="6"/>
    </row>
    <row r="776" ht="9.75" customHeight="1">
      <c r="A776" s="1"/>
      <c r="B776" s="2"/>
      <c r="C776" s="3"/>
      <c r="D776" s="4"/>
      <c r="E776" s="3"/>
      <c r="F776" s="11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6"/>
      <c r="AQ776" s="6"/>
      <c r="AR776" s="6"/>
      <c r="AS776" s="6"/>
      <c r="AT776" s="6"/>
      <c r="AU776" s="6"/>
      <c r="AV776" s="6"/>
      <c r="AW776" s="6"/>
      <c r="AX776" s="6"/>
      <c r="AY776" s="6"/>
    </row>
    <row r="777" ht="9.75" customHeight="1">
      <c r="A777" s="1"/>
      <c r="B777" s="2"/>
      <c r="C777" s="3"/>
      <c r="D777" s="4"/>
      <c r="E777" s="3"/>
      <c r="F777" s="11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6"/>
      <c r="AQ777" s="6"/>
      <c r="AR777" s="6"/>
      <c r="AS777" s="6"/>
      <c r="AT777" s="6"/>
      <c r="AU777" s="6"/>
      <c r="AV777" s="6"/>
      <c r="AW777" s="6"/>
      <c r="AX777" s="6"/>
      <c r="AY777" s="6"/>
    </row>
    <row r="778" ht="9.75" customHeight="1">
      <c r="A778" s="1"/>
      <c r="B778" s="2"/>
      <c r="C778" s="3"/>
      <c r="D778" s="4"/>
      <c r="E778" s="3"/>
      <c r="F778" s="11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6"/>
      <c r="AQ778" s="6"/>
      <c r="AR778" s="6"/>
      <c r="AS778" s="6"/>
      <c r="AT778" s="6"/>
      <c r="AU778" s="6"/>
      <c r="AV778" s="6"/>
      <c r="AW778" s="6"/>
      <c r="AX778" s="6"/>
      <c r="AY778" s="6"/>
    </row>
    <row r="779" ht="9.75" customHeight="1">
      <c r="A779" s="1"/>
      <c r="B779" s="2"/>
      <c r="C779" s="3"/>
      <c r="D779" s="4"/>
      <c r="E779" s="3"/>
      <c r="F779" s="11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6"/>
      <c r="AQ779" s="6"/>
      <c r="AR779" s="6"/>
      <c r="AS779" s="6"/>
      <c r="AT779" s="6"/>
      <c r="AU779" s="6"/>
      <c r="AV779" s="6"/>
      <c r="AW779" s="6"/>
      <c r="AX779" s="6"/>
      <c r="AY779" s="6"/>
    </row>
    <row r="780" ht="9.75" customHeight="1">
      <c r="A780" s="1"/>
      <c r="B780" s="2"/>
      <c r="C780" s="3"/>
      <c r="D780" s="4"/>
      <c r="E780" s="3"/>
      <c r="F780" s="11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6"/>
      <c r="AQ780" s="6"/>
      <c r="AR780" s="6"/>
      <c r="AS780" s="6"/>
      <c r="AT780" s="6"/>
      <c r="AU780" s="6"/>
      <c r="AV780" s="6"/>
      <c r="AW780" s="6"/>
      <c r="AX780" s="6"/>
      <c r="AY780" s="6"/>
    </row>
    <row r="781" ht="9.75" customHeight="1">
      <c r="A781" s="1"/>
      <c r="B781" s="2"/>
      <c r="C781" s="3"/>
      <c r="D781" s="4"/>
      <c r="E781" s="3"/>
      <c r="F781" s="11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6"/>
      <c r="AQ781" s="6"/>
      <c r="AR781" s="6"/>
      <c r="AS781" s="6"/>
      <c r="AT781" s="6"/>
      <c r="AU781" s="6"/>
      <c r="AV781" s="6"/>
      <c r="AW781" s="6"/>
      <c r="AX781" s="6"/>
      <c r="AY781" s="6"/>
    </row>
    <row r="782" ht="9.75" customHeight="1">
      <c r="A782" s="1"/>
      <c r="B782" s="2"/>
      <c r="C782" s="3"/>
      <c r="D782" s="4"/>
      <c r="E782" s="3"/>
      <c r="F782" s="11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6"/>
      <c r="AQ782" s="6"/>
      <c r="AR782" s="6"/>
      <c r="AS782" s="6"/>
      <c r="AT782" s="6"/>
      <c r="AU782" s="6"/>
      <c r="AV782" s="6"/>
      <c r="AW782" s="6"/>
      <c r="AX782" s="6"/>
      <c r="AY782" s="6"/>
    </row>
    <row r="783" ht="9.75" customHeight="1">
      <c r="A783" s="1"/>
      <c r="B783" s="2"/>
      <c r="C783" s="3"/>
      <c r="D783" s="4"/>
      <c r="E783" s="3"/>
      <c r="F783" s="11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6"/>
      <c r="AQ783" s="6"/>
      <c r="AR783" s="6"/>
      <c r="AS783" s="6"/>
      <c r="AT783" s="6"/>
      <c r="AU783" s="6"/>
      <c r="AV783" s="6"/>
      <c r="AW783" s="6"/>
      <c r="AX783" s="6"/>
      <c r="AY783" s="6"/>
    </row>
    <row r="784" ht="9.75" customHeight="1">
      <c r="A784" s="1"/>
      <c r="B784" s="2"/>
      <c r="C784" s="3"/>
      <c r="D784" s="4"/>
      <c r="E784" s="3"/>
      <c r="F784" s="11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6"/>
      <c r="AQ784" s="6"/>
      <c r="AR784" s="6"/>
      <c r="AS784" s="6"/>
      <c r="AT784" s="6"/>
      <c r="AU784" s="6"/>
      <c r="AV784" s="6"/>
      <c r="AW784" s="6"/>
      <c r="AX784" s="6"/>
      <c r="AY784" s="6"/>
    </row>
    <row r="785" ht="9.75" customHeight="1">
      <c r="A785" s="1"/>
      <c r="B785" s="2"/>
      <c r="C785" s="3"/>
      <c r="D785" s="4"/>
      <c r="E785" s="3"/>
      <c r="F785" s="11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6"/>
      <c r="AQ785" s="6"/>
      <c r="AR785" s="6"/>
      <c r="AS785" s="6"/>
      <c r="AT785" s="6"/>
      <c r="AU785" s="6"/>
      <c r="AV785" s="6"/>
      <c r="AW785" s="6"/>
      <c r="AX785" s="6"/>
      <c r="AY785" s="6"/>
    </row>
    <row r="786" ht="9.75" customHeight="1">
      <c r="A786" s="1"/>
      <c r="B786" s="2"/>
      <c r="C786" s="3"/>
      <c r="D786" s="4"/>
      <c r="E786" s="3"/>
      <c r="F786" s="11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6"/>
      <c r="AQ786" s="6"/>
      <c r="AR786" s="6"/>
      <c r="AS786" s="6"/>
      <c r="AT786" s="6"/>
      <c r="AU786" s="6"/>
      <c r="AV786" s="6"/>
      <c r="AW786" s="6"/>
      <c r="AX786" s="6"/>
      <c r="AY786" s="6"/>
    </row>
    <row r="787" ht="9.75" customHeight="1">
      <c r="A787" s="1"/>
      <c r="B787" s="2"/>
      <c r="C787" s="3"/>
      <c r="D787" s="4"/>
      <c r="E787" s="3"/>
      <c r="F787" s="11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6"/>
      <c r="AQ787" s="6"/>
      <c r="AR787" s="6"/>
      <c r="AS787" s="6"/>
      <c r="AT787" s="6"/>
      <c r="AU787" s="6"/>
      <c r="AV787" s="6"/>
      <c r="AW787" s="6"/>
      <c r="AX787" s="6"/>
      <c r="AY787" s="6"/>
    </row>
    <row r="788" ht="9.75" customHeight="1">
      <c r="A788" s="1"/>
      <c r="B788" s="2"/>
      <c r="C788" s="3"/>
      <c r="D788" s="4"/>
      <c r="E788" s="3"/>
      <c r="F788" s="11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6"/>
      <c r="AQ788" s="6"/>
      <c r="AR788" s="6"/>
      <c r="AS788" s="6"/>
      <c r="AT788" s="6"/>
      <c r="AU788" s="6"/>
      <c r="AV788" s="6"/>
      <c r="AW788" s="6"/>
      <c r="AX788" s="6"/>
      <c r="AY788" s="6"/>
    </row>
    <row r="789" ht="9.75" customHeight="1">
      <c r="A789" s="1"/>
      <c r="B789" s="2"/>
      <c r="C789" s="3"/>
      <c r="D789" s="4"/>
      <c r="E789" s="3"/>
      <c r="F789" s="11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6"/>
      <c r="AQ789" s="6"/>
      <c r="AR789" s="6"/>
      <c r="AS789" s="6"/>
      <c r="AT789" s="6"/>
      <c r="AU789" s="6"/>
      <c r="AV789" s="6"/>
      <c r="AW789" s="6"/>
      <c r="AX789" s="6"/>
      <c r="AY789" s="6"/>
    </row>
    <row r="790" ht="9.75" customHeight="1">
      <c r="A790" s="1"/>
      <c r="B790" s="2"/>
      <c r="C790" s="3"/>
      <c r="D790" s="4"/>
      <c r="E790" s="3"/>
      <c r="F790" s="11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6"/>
      <c r="AQ790" s="6"/>
      <c r="AR790" s="6"/>
      <c r="AS790" s="6"/>
      <c r="AT790" s="6"/>
      <c r="AU790" s="6"/>
      <c r="AV790" s="6"/>
      <c r="AW790" s="6"/>
      <c r="AX790" s="6"/>
      <c r="AY790" s="6"/>
    </row>
    <row r="791" ht="9.75" customHeight="1">
      <c r="A791" s="1"/>
      <c r="B791" s="2"/>
      <c r="C791" s="3"/>
      <c r="D791" s="4"/>
      <c r="E791" s="3"/>
      <c r="F791" s="11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6"/>
      <c r="AQ791" s="6"/>
      <c r="AR791" s="6"/>
      <c r="AS791" s="6"/>
      <c r="AT791" s="6"/>
      <c r="AU791" s="6"/>
      <c r="AV791" s="6"/>
      <c r="AW791" s="6"/>
      <c r="AX791" s="6"/>
      <c r="AY791" s="6"/>
    </row>
    <row r="792" ht="9.75" customHeight="1">
      <c r="A792" s="1"/>
      <c r="B792" s="2"/>
      <c r="C792" s="3"/>
      <c r="D792" s="4"/>
      <c r="E792" s="3"/>
      <c r="F792" s="11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6"/>
      <c r="AQ792" s="6"/>
      <c r="AR792" s="6"/>
      <c r="AS792" s="6"/>
      <c r="AT792" s="6"/>
      <c r="AU792" s="6"/>
      <c r="AV792" s="6"/>
      <c r="AW792" s="6"/>
      <c r="AX792" s="6"/>
      <c r="AY792" s="6"/>
    </row>
    <row r="793" ht="9.75" customHeight="1">
      <c r="A793" s="1"/>
      <c r="B793" s="2"/>
      <c r="C793" s="3"/>
      <c r="D793" s="4"/>
      <c r="E793" s="3"/>
      <c r="F793" s="11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6"/>
      <c r="AQ793" s="6"/>
      <c r="AR793" s="6"/>
      <c r="AS793" s="6"/>
      <c r="AT793" s="6"/>
      <c r="AU793" s="6"/>
      <c r="AV793" s="6"/>
      <c r="AW793" s="6"/>
      <c r="AX793" s="6"/>
      <c r="AY793" s="6"/>
    </row>
    <row r="794" ht="9.75" customHeight="1">
      <c r="A794" s="1"/>
      <c r="B794" s="2"/>
      <c r="C794" s="3"/>
      <c r="D794" s="4"/>
      <c r="E794" s="3"/>
      <c r="F794" s="11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6"/>
      <c r="AQ794" s="6"/>
      <c r="AR794" s="6"/>
      <c r="AS794" s="6"/>
      <c r="AT794" s="6"/>
      <c r="AU794" s="6"/>
      <c r="AV794" s="6"/>
      <c r="AW794" s="6"/>
      <c r="AX794" s="6"/>
      <c r="AY794" s="6"/>
    </row>
    <row r="795" ht="9.75" customHeight="1">
      <c r="A795" s="1"/>
      <c r="B795" s="2"/>
      <c r="C795" s="3"/>
      <c r="D795" s="4"/>
      <c r="E795" s="3"/>
      <c r="F795" s="11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6"/>
      <c r="AQ795" s="6"/>
      <c r="AR795" s="6"/>
      <c r="AS795" s="6"/>
      <c r="AT795" s="6"/>
      <c r="AU795" s="6"/>
      <c r="AV795" s="6"/>
      <c r="AW795" s="6"/>
      <c r="AX795" s="6"/>
      <c r="AY795" s="6"/>
    </row>
    <row r="796" ht="9.75" customHeight="1">
      <c r="A796" s="1"/>
      <c r="B796" s="2"/>
      <c r="C796" s="3"/>
      <c r="D796" s="4"/>
      <c r="E796" s="3"/>
      <c r="F796" s="11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6"/>
      <c r="AQ796" s="6"/>
      <c r="AR796" s="6"/>
      <c r="AS796" s="6"/>
      <c r="AT796" s="6"/>
      <c r="AU796" s="6"/>
      <c r="AV796" s="6"/>
      <c r="AW796" s="6"/>
      <c r="AX796" s="6"/>
      <c r="AY796" s="6"/>
    </row>
    <row r="797" ht="9.75" customHeight="1">
      <c r="A797" s="1"/>
      <c r="B797" s="2"/>
      <c r="C797" s="3"/>
      <c r="D797" s="4"/>
      <c r="E797" s="3"/>
      <c r="F797" s="11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6"/>
      <c r="AQ797" s="6"/>
      <c r="AR797" s="6"/>
      <c r="AS797" s="6"/>
      <c r="AT797" s="6"/>
      <c r="AU797" s="6"/>
      <c r="AV797" s="6"/>
      <c r="AW797" s="6"/>
      <c r="AX797" s="6"/>
      <c r="AY797" s="6"/>
    </row>
    <row r="798" ht="9.75" customHeight="1">
      <c r="A798" s="1"/>
      <c r="B798" s="2"/>
      <c r="C798" s="3"/>
      <c r="D798" s="4"/>
      <c r="E798" s="3"/>
      <c r="F798" s="11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6"/>
      <c r="AQ798" s="6"/>
      <c r="AR798" s="6"/>
      <c r="AS798" s="6"/>
      <c r="AT798" s="6"/>
      <c r="AU798" s="6"/>
      <c r="AV798" s="6"/>
      <c r="AW798" s="6"/>
      <c r="AX798" s="6"/>
      <c r="AY798" s="6"/>
    </row>
    <row r="799" ht="9.75" customHeight="1">
      <c r="A799" s="1"/>
      <c r="B799" s="2"/>
      <c r="C799" s="3"/>
      <c r="D799" s="4"/>
      <c r="E799" s="3"/>
      <c r="F799" s="11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6"/>
      <c r="AQ799" s="6"/>
      <c r="AR799" s="6"/>
      <c r="AS799" s="6"/>
      <c r="AT799" s="6"/>
      <c r="AU799" s="6"/>
      <c r="AV799" s="6"/>
      <c r="AW799" s="6"/>
      <c r="AX799" s="6"/>
      <c r="AY799" s="6"/>
    </row>
    <row r="800" ht="9.75" customHeight="1">
      <c r="A800" s="1"/>
      <c r="B800" s="2"/>
      <c r="C800" s="3"/>
      <c r="D800" s="4"/>
      <c r="E800" s="3"/>
      <c r="F800" s="11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6"/>
      <c r="AQ800" s="6"/>
      <c r="AR800" s="6"/>
      <c r="AS800" s="6"/>
      <c r="AT800" s="6"/>
      <c r="AU800" s="6"/>
      <c r="AV800" s="6"/>
      <c r="AW800" s="6"/>
      <c r="AX800" s="6"/>
      <c r="AY800" s="6"/>
    </row>
    <row r="801" ht="9.75" customHeight="1">
      <c r="A801" s="1"/>
      <c r="B801" s="2"/>
      <c r="C801" s="3"/>
      <c r="D801" s="4"/>
      <c r="E801" s="3"/>
      <c r="F801" s="11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6"/>
      <c r="AQ801" s="6"/>
      <c r="AR801" s="6"/>
      <c r="AS801" s="6"/>
      <c r="AT801" s="6"/>
      <c r="AU801" s="6"/>
      <c r="AV801" s="6"/>
      <c r="AW801" s="6"/>
      <c r="AX801" s="6"/>
      <c r="AY801" s="6"/>
    </row>
    <row r="802" ht="9.75" customHeight="1">
      <c r="A802" s="1"/>
      <c r="B802" s="2"/>
      <c r="C802" s="3"/>
      <c r="D802" s="4"/>
      <c r="E802" s="3"/>
      <c r="F802" s="11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6"/>
      <c r="AQ802" s="6"/>
      <c r="AR802" s="6"/>
      <c r="AS802" s="6"/>
      <c r="AT802" s="6"/>
      <c r="AU802" s="6"/>
      <c r="AV802" s="6"/>
      <c r="AW802" s="6"/>
      <c r="AX802" s="6"/>
      <c r="AY802" s="6"/>
    </row>
    <row r="803" ht="9.75" customHeight="1">
      <c r="A803" s="1"/>
      <c r="B803" s="2"/>
      <c r="C803" s="3"/>
      <c r="D803" s="4"/>
      <c r="E803" s="3"/>
      <c r="F803" s="11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6"/>
      <c r="AQ803" s="6"/>
      <c r="AR803" s="6"/>
      <c r="AS803" s="6"/>
      <c r="AT803" s="6"/>
      <c r="AU803" s="6"/>
      <c r="AV803" s="6"/>
      <c r="AW803" s="6"/>
      <c r="AX803" s="6"/>
      <c r="AY803" s="6"/>
    </row>
    <row r="804" ht="9.75" customHeight="1">
      <c r="A804" s="1"/>
      <c r="B804" s="2"/>
      <c r="C804" s="3"/>
      <c r="D804" s="4"/>
      <c r="E804" s="3"/>
      <c r="F804" s="11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6"/>
      <c r="AQ804" s="6"/>
      <c r="AR804" s="6"/>
      <c r="AS804" s="6"/>
      <c r="AT804" s="6"/>
      <c r="AU804" s="6"/>
      <c r="AV804" s="6"/>
      <c r="AW804" s="6"/>
      <c r="AX804" s="6"/>
      <c r="AY804" s="6"/>
    </row>
    <row r="805" ht="9.75" customHeight="1">
      <c r="A805" s="1"/>
      <c r="B805" s="2"/>
      <c r="C805" s="3"/>
      <c r="D805" s="4"/>
      <c r="E805" s="3"/>
      <c r="F805" s="11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6"/>
      <c r="AQ805" s="6"/>
      <c r="AR805" s="6"/>
      <c r="AS805" s="6"/>
      <c r="AT805" s="6"/>
      <c r="AU805" s="6"/>
      <c r="AV805" s="6"/>
      <c r="AW805" s="6"/>
      <c r="AX805" s="6"/>
      <c r="AY805" s="6"/>
    </row>
    <row r="806" ht="9.75" customHeight="1">
      <c r="A806" s="1"/>
      <c r="B806" s="2"/>
      <c r="C806" s="3"/>
      <c r="D806" s="4"/>
      <c r="E806" s="3"/>
      <c r="F806" s="11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6"/>
      <c r="AQ806" s="6"/>
      <c r="AR806" s="6"/>
      <c r="AS806" s="6"/>
      <c r="AT806" s="6"/>
      <c r="AU806" s="6"/>
      <c r="AV806" s="6"/>
      <c r="AW806" s="6"/>
      <c r="AX806" s="6"/>
      <c r="AY806" s="6"/>
    </row>
    <row r="807" ht="9.75" customHeight="1">
      <c r="A807" s="1"/>
      <c r="B807" s="2"/>
      <c r="C807" s="3"/>
      <c r="D807" s="4"/>
      <c r="E807" s="3"/>
      <c r="F807" s="11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6"/>
      <c r="AQ807" s="6"/>
      <c r="AR807" s="6"/>
      <c r="AS807" s="6"/>
      <c r="AT807" s="6"/>
      <c r="AU807" s="6"/>
      <c r="AV807" s="6"/>
      <c r="AW807" s="6"/>
      <c r="AX807" s="6"/>
      <c r="AY807" s="6"/>
    </row>
    <row r="808" ht="9.75" customHeight="1">
      <c r="A808" s="1"/>
      <c r="B808" s="2"/>
      <c r="C808" s="3"/>
      <c r="D808" s="4"/>
      <c r="E808" s="3"/>
      <c r="F808" s="11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6"/>
      <c r="AQ808" s="6"/>
      <c r="AR808" s="6"/>
      <c r="AS808" s="6"/>
      <c r="AT808" s="6"/>
      <c r="AU808" s="6"/>
      <c r="AV808" s="6"/>
      <c r="AW808" s="6"/>
      <c r="AX808" s="6"/>
      <c r="AY808" s="6"/>
    </row>
    <row r="809" ht="9.75" customHeight="1">
      <c r="A809" s="1"/>
      <c r="B809" s="2"/>
      <c r="C809" s="3"/>
      <c r="D809" s="4"/>
      <c r="E809" s="3"/>
      <c r="F809" s="11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6"/>
      <c r="AQ809" s="6"/>
      <c r="AR809" s="6"/>
      <c r="AS809" s="6"/>
      <c r="AT809" s="6"/>
      <c r="AU809" s="6"/>
      <c r="AV809" s="6"/>
      <c r="AW809" s="6"/>
      <c r="AX809" s="6"/>
      <c r="AY809" s="6"/>
    </row>
    <row r="810" ht="9.75" customHeight="1">
      <c r="A810" s="1"/>
      <c r="B810" s="2"/>
      <c r="C810" s="3"/>
      <c r="D810" s="4"/>
      <c r="E810" s="3"/>
      <c r="F810" s="11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6"/>
      <c r="AQ810" s="6"/>
      <c r="AR810" s="6"/>
      <c r="AS810" s="6"/>
      <c r="AT810" s="6"/>
      <c r="AU810" s="6"/>
      <c r="AV810" s="6"/>
      <c r="AW810" s="6"/>
      <c r="AX810" s="6"/>
      <c r="AY810" s="6"/>
    </row>
    <row r="811" ht="9.75" customHeight="1">
      <c r="A811" s="1"/>
      <c r="B811" s="2"/>
      <c r="C811" s="3"/>
      <c r="D811" s="4"/>
      <c r="E811" s="3"/>
      <c r="F811" s="11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6"/>
      <c r="AQ811" s="6"/>
      <c r="AR811" s="6"/>
      <c r="AS811" s="6"/>
      <c r="AT811" s="6"/>
      <c r="AU811" s="6"/>
      <c r="AV811" s="6"/>
      <c r="AW811" s="6"/>
      <c r="AX811" s="6"/>
      <c r="AY811" s="6"/>
    </row>
    <row r="812" ht="9.75" customHeight="1">
      <c r="A812" s="1"/>
      <c r="B812" s="2"/>
      <c r="C812" s="3"/>
      <c r="D812" s="4"/>
      <c r="E812" s="3"/>
      <c r="F812" s="11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6"/>
      <c r="AQ812" s="6"/>
      <c r="AR812" s="6"/>
      <c r="AS812" s="6"/>
      <c r="AT812" s="6"/>
      <c r="AU812" s="6"/>
      <c r="AV812" s="6"/>
      <c r="AW812" s="6"/>
      <c r="AX812" s="6"/>
      <c r="AY812" s="6"/>
    </row>
    <row r="813" ht="9.75" customHeight="1">
      <c r="A813" s="1"/>
      <c r="B813" s="2"/>
      <c r="C813" s="3"/>
      <c r="D813" s="4"/>
      <c r="E813" s="3"/>
      <c r="F813" s="11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6"/>
      <c r="AQ813" s="6"/>
      <c r="AR813" s="6"/>
      <c r="AS813" s="6"/>
      <c r="AT813" s="6"/>
      <c r="AU813" s="6"/>
      <c r="AV813" s="6"/>
      <c r="AW813" s="6"/>
      <c r="AX813" s="6"/>
      <c r="AY813" s="6"/>
    </row>
    <row r="814" ht="9.75" customHeight="1">
      <c r="A814" s="1"/>
      <c r="B814" s="2"/>
      <c r="C814" s="3"/>
      <c r="D814" s="4"/>
      <c r="E814" s="3"/>
      <c r="F814" s="11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6"/>
      <c r="AQ814" s="6"/>
      <c r="AR814" s="6"/>
      <c r="AS814" s="6"/>
      <c r="AT814" s="6"/>
      <c r="AU814" s="6"/>
      <c r="AV814" s="6"/>
      <c r="AW814" s="6"/>
      <c r="AX814" s="6"/>
      <c r="AY814" s="6"/>
    </row>
    <row r="815" ht="9.75" customHeight="1">
      <c r="A815" s="1"/>
      <c r="B815" s="2"/>
      <c r="C815" s="3"/>
      <c r="D815" s="4"/>
      <c r="E815" s="3"/>
      <c r="F815" s="11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6"/>
      <c r="AQ815" s="6"/>
      <c r="AR815" s="6"/>
      <c r="AS815" s="6"/>
      <c r="AT815" s="6"/>
      <c r="AU815" s="6"/>
      <c r="AV815" s="6"/>
      <c r="AW815" s="6"/>
      <c r="AX815" s="6"/>
      <c r="AY815" s="6"/>
    </row>
    <row r="816" ht="9.75" customHeight="1">
      <c r="A816" s="1"/>
      <c r="B816" s="2"/>
      <c r="C816" s="3"/>
      <c r="D816" s="4"/>
      <c r="E816" s="3"/>
      <c r="F816" s="11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6"/>
      <c r="AQ816" s="6"/>
      <c r="AR816" s="6"/>
      <c r="AS816" s="6"/>
      <c r="AT816" s="6"/>
      <c r="AU816" s="6"/>
      <c r="AV816" s="6"/>
      <c r="AW816" s="6"/>
      <c r="AX816" s="6"/>
      <c r="AY816" s="6"/>
    </row>
    <row r="817" ht="9.75" customHeight="1">
      <c r="A817" s="1"/>
      <c r="B817" s="2"/>
      <c r="C817" s="3"/>
      <c r="D817" s="4"/>
      <c r="E817" s="3"/>
      <c r="F817" s="11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6"/>
      <c r="AQ817" s="6"/>
      <c r="AR817" s="6"/>
      <c r="AS817" s="6"/>
      <c r="AT817" s="6"/>
      <c r="AU817" s="6"/>
      <c r="AV817" s="6"/>
      <c r="AW817" s="6"/>
      <c r="AX817" s="6"/>
      <c r="AY817" s="6"/>
    </row>
    <row r="818" ht="9.75" customHeight="1">
      <c r="A818" s="1"/>
      <c r="B818" s="2"/>
      <c r="C818" s="3"/>
      <c r="D818" s="4"/>
      <c r="E818" s="3"/>
      <c r="F818" s="11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6"/>
      <c r="AQ818" s="6"/>
      <c r="AR818" s="6"/>
      <c r="AS818" s="6"/>
      <c r="AT818" s="6"/>
      <c r="AU818" s="6"/>
      <c r="AV818" s="6"/>
      <c r="AW818" s="6"/>
      <c r="AX818" s="6"/>
      <c r="AY818" s="6"/>
    </row>
    <row r="819" ht="9.75" customHeight="1">
      <c r="A819" s="1"/>
      <c r="B819" s="2"/>
      <c r="C819" s="3"/>
      <c r="D819" s="4"/>
      <c r="E819" s="3"/>
      <c r="F819" s="11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6"/>
      <c r="AQ819" s="6"/>
      <c r="AR819" s="6"/>
      <c r="AS819" s="6"/>
      <c r="AT819" s="6"/>
      <c r="AU819" s="6"/>
      <c r="AV819" s="6"/>
      <c r="AW819" s="6"/>
      <c r="AX819" s="6"/>
      <c r="AY819" s="6"/>
    </row>
    <row r="820" ht="9.75" customHeight="1">
      <c r="A820" s="1"/>
      <c r="B820" s="2"/>
      <c r="C820" s="3"/>
      <c r="D820" s="4"/>
      <c r="E820" s="3"/>
      <c r="F820" s="11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6"/>
      <c r="AQ820" s="6"/>
      <c r="AR820" s="6"/>
      <c r="AS820" s="6"/>
      <c r="AT820" s="6"/>
      <c r="AU820" s="6"/>
      <c r="AV820" s="6"/>
      <c r="AW820" s="6"/>
      <c r="AX820" s="6"/>
      <c r="AY820" s="6"/>
    </row>
    <row r="821" ht="9.75" customHeight="1">
      <c r="A821" s="1"/>
      <c r="B821" s="2"/>
      <c r="C821" s="3"/>
      <c r="D821" s="4"/>
      <c r="E821" s="3"/>
      <c r="F821" s="11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6"/>
      <c r="AQ821" s="6"/>
      <c r="AR821" s="6"/>
      <c r="AS821" s="6"/>
      <c r="AT821" s="6"/>
      <c r="AU821" s="6"/>
      <c r="AV821" s="6"/>
      <c r="AW821" s="6"/>
      <c r="AX821" s="6"/>
      <c r="AY821" s="6"/>
    </row>
    <row r="822" ht="9.75" customHeight="1">
      <c r="A822" s="1"/>
      <c r="B822" s="2"/>
      <c r="C822" s="3"/>
      <c r="D822" s="4"/>
      <c r="E822" s="3"/>
      <c r="F822" s="11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6"/>
      <c r="AQ822" s="6"/>
      <c r="AR822" s="6"/>
      <c r="AS822" s="6"/>
      <c r="AT822" s="6"/>
      <c r="AU822" s="6"/>
      <c r="AV822" s="6"/>
      <c r="AW822" s="6"/>
      <c r="AX822" s="6"/>
      <c r="AY822" s="6"/>
    </row>
    <row r="823" ht="9.75" customHeight="1">
      <c r="A823" s="1"/>
      <c r="B823" s="2"/>
      <c r="C823" s="3"/>
      <c r="D823" s="4"/>
      <c r="E823" s="3"/>
      <c r="F823" s="11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6"/>
      <c r="AQ823" s="6"/>
      <c r="AR823" s="6"/>
      <c r="AS823" s="6"/>
      <c r="AT823" s="6"/>
      <c r="AU823" s="6"/>
      <c r="AV823" s="6"/>
      <c r="AW823" s="6"/>
      <c r="AX823" s="6"/>
      <c r="AY823" s="6"/>
    </row>
    <row r="824" ht="9.75" customHeight="1">
      <c r="A824" s="1"/>
      <c r="B824" s="2"/>
      <c r="C824" s="3"/>
      <c r="D824" s="4"/>
      <c r="E824" s="3"/>
      <c r="F824" s="11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6"/>
      <c r="AQ824" s="6"/>
      <c r="AR824" s="6"/>
      <c r="AS824" s="6"/>
      <c r="AT824" s="6"/>
      <c r="AU824" s="6"/>
      <c r="AV824" s="6"/>
      <c r="AW824" s="6"/>
      <c r="AX824" s="6"/>
      <c r="AY824" s="6"/>
    </row>
    <row r="825" ht="9.75" customHeight="1">
      <c r="A825" s="1"/>
      <c r="B825" s="2"/>
      <c r="C825" s="3"/>
      <c r="D825" s="4"/>
      <c r="E825" s="3"/>
      <c r="F825" s="11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6"/>
      <c r="AQ825" s="6"/>
      <c r="AR825" s="6"/>
      <c r="AS825" s="6"/>
      <c r="AT825" s="6"/>
      <c r="AU825" s="6"/>
      <c r="AV825" s="6"/>
      <c r="AW825" s="6"/>
      <c r="AX825" s="6"/>
      <c r="AY825" s="6"/>
    </row>
    <row r="826" ht="9.75" customHeight="1">
      <c r="A826" s="1"/>
      <c r="B826" s="2"/>
      <c r="C826" s="3"/>
      <c r="D826" s="4"/>
      <c r="E826" s="3"/>
      <c r="F826" s="11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6"/>
      <c r="AQ826" s="6"/>
      <c r="AR826" s="6"/>
      <c r="AS826" s="6"/>
      <c r="AT826" s="6"/>
      <c r="AU826" s="6"/>
      <c r="AV826" s="6"/>
      <c r="AW826" s="6"/>
      <c r="AX826" s="6"/>
      <c r="AY826" s="6"/>
    </row>
    <row r="827" ht="9.75" customHeight="1">
      <c r="A827" s="1"/>
      <c r="B827" s="2"/>
      <c r="C827" s="3"/>
      <c r="D827" s="4"/>
      <c r="E827" s="3"/>
      <c r="F827" s="11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6"/>
      <c r="AQ827" s="6"/>
      <c r="AR827" s="6"/>
      <c r="AS827" s="6"/>
      <c r="AT827" s="6"/>
      <c r="AU827" s="6"/>
      <c r="AV827" s="6"/>
      <c r="AW827" s="6"/>
      <c r="AX827" s="6"/>
      <c r="AY827" s="6"/>
    </row>
    <row r="828" ht="9.75" customHeight="1">
      <c r="A828" s="1"/>
      <c r="B828" s="2"/>
      <c r="C828" s="3"/>
      <c r="D828" s="4"/>
      <c r="E828" s="3"/>
      <c r="F828" s="11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6"/>
      <c r="AQ828" s="6"/>
      <c r="AR828" s="6"/>
      <c r="AS828" s="6"/>
      <c r="AT828" s="6"/>
      <c r="AU828" s="6"/>
      <c r="AV828" s="6"/>
      <c r="AW828" s="6"/>
      <c r="AX828" s="6"/>
      <c r="AY828" s="6"/>
    </row>
    <row r="829" ht="9.75" customHeight="1">
      <c r="A829" s="1"/>
      <c r="B829" s="2"/>
      <c r="C829" s="3"/>
      <c r="D829" s="4"/>
      <c r="E829" s="3"/>
      <c r="F829" s="11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6"/>
      <c r="AQ829" s="6"/>
      <c r="AR829" s="6"/>
      <c r="AS829" s="6"/>
      <c r="AT829" s="6"/>
      <c r="AU829" s="6"/>
      <c r="AV829" s="6"/>
      <c r="AW829" s="6"/>
      <c r="AX829" s="6"/>
      <c r="AY829" s="6"/>
    </row>
    <row r="830" ht="9.75" customHeight="1">
      <c r="A830" s="1"/>
      <c r="B830" s="2"/>
      <c r="C830" s="3"/>
      <c r="D830" s="4"/>
      <c r="E830" s="3"/>
      <c r="F830" s="11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6"/>
      <c r="AQ830" s="6"/>
      <c r="AR830" s="6"/>
      <c r="AS830" s="6"/>
      <c r="AT830" s="6"/>
      <c r="AU830" s="6"/>
      <c r="AV830" s="6"/>
      <c r="AW830" s="6"/>
      <c r="AX830" s="6"/>
      <c r="AY830" s="6"/>
    </row>
    <row r="831" ht="9.75" customHeight="1">
      <c r="A831" s="1"/>
      <c r="B831" s="2"/>
      <c r="C831" s="3"/>
      <c r="D831" s="4"/>
      <c r="E831" s="3"/>
      <c r="F831" s="11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6"/>
      <c r="AQ831" s="6"/>
      <c r="AR831" s="6"/>
      <c r="AS831" s="6"/>
      <c r="AT831" s="6"/>
      <c r="AU831" s="6"/>
      <c r="AV831" s="6"/>
      <c r="AW831" s="6"/>
      <c r="AX831" s="6"/>
      <c r="AY831" s="6"/>
    </row>
    <row r="832" ht="9.75" customHeight="1">
      <c r="A832" s="1"/>
      <c r="B832" s="2"/>
      <c r="C832" s="3"/>
      <c r="D832" s="4"/>
      <c r="E832" s="3"/>
      <c r="F832" s="11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6"/>
      <c r="AQ832" s="6"/>
      <c r="AR832" s="6"/>
      <c r="AS832" s="6"/>
      <c r="AT832" s="6"/>
      <c r="AU832" s="6"/>
      <c r="AV832" s="6"/>
      <c r="AW832" s="6"/>
      <c r="AX832" s="6"/>
      <c r="AY832" s="6"/>
    </row>
    <row r="833" ht="9.75" customHeight="1">
      <c r="A833" s="1"/>
      <c r="B833" s="2"/>
      <c r="C833" s="3"/>
      <c r="D833" s="4"/>
      <c r="E833" s="3"/>
      <c r="F833" s="11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6"/>
      <c r="AQ833" s="6"/>
      <c r="AR833" s="6"/>
      <c r="AS833" s="6"/>
      <c r="AT833" s="6"/>
      <c r="AU833" s="6"/>
      <c r="AV833" s="6"/>
      <c r="AW833" s="6"/>
      <c r="AX833" s="6"/>
      <c r="AY833" s="6"/>
    </row>
    <row r="834" ht="9.75" customHeight="1">
      <c r="A834" s="1"/>
      <c r="B834" s="2"/>
      <c r="C834" s="3"/>
      <c r="D834" s="4"/>
      <c r="E834" s="3"/>
      <c r="F834" s="11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6"/>
      <c r="AQ834" s="6"/>
      <c r="AR834" s="6"/>
      <c r="AS834" s="6"/>
      <c r="AT834" s="6"/>
      <c r="AU834" s="6"/>
      <c r="AV834" s="6"/>
      <c r="AW834" s="6"/>
      <c r="AX834" s="6"/>
      <c r="AY834" s="6"/>
    </row>
    <row r="835" ht="9.75" customHeight="1">
      <c r="A835" s="1"/>
      <c r="B835" s="2"/>
      <c r="C835" s="3"/>
      <c r="D835" s="4"/>
      <c r="E835" s="3"/>
      <c r="F835" s="11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6"/>
      <c r="AQ835" s="6"/>
      <c r="AR835" s="6"/>
      <c r="AS835" s="6"/>
      <c r="AT835" s="6"/>
      <c r="AU835" s="6"/>
      <c r="AV835" s="6"/>
      <c r="AW835" s="6"/>
      <c r="AX835" s="6"/>
      <c r="AY835" s="6"/>
    </row>
    <row r="836" ht="9.75" customHeight="1">
      <c r="A836" s="1"/>
      <c r="B836" s="2"/>
      <c r="C836" s="3"/>
      <c r="D836" s="4"/>
      <c r="E836" s="3"/>
      <c r="F836" s="11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6"/>
      <c r="AQ836" s="6"/>
      <c r="AR836" s="6"/>
      <c r="AS836" s="6"/>
      <c r="AT836" s="6"/>
      <c r="AU836" s="6"/>
      <c r="AV836" s="6"/>
      <c r="AW836" s="6"/>
      <c r="AX836" s="6"/>
      <c r="AY836" s="6"/>
    </row>
    <row r="837" ht="9.75" customHeight="1">
      <c r="A837" s="1"/>
      <c r="B837" s="2"/>
      <c r="C837" s="3"/>
      <c r="D837" s="4"/>
      <c r="E837" s="3"/>
      <c r="F837" s="11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6"/>
      <c r="AQ837" s="6"/>
      <c r="AR837" s="6"/>
      <c r="AS837" s="6"/>
      <c r="AT837" s="6"/>
      <c r="AU837" s="6"/>
      <c r="AV837" s="6"/>
      <c r="AW837" s="6"/>
      <c r="AX837" s="6"/>
      <c r="AY837" s="6"/>
    </row>
    <row r="838" ht="9.75" customHeight="1">
      <c r="A838" s="1"/>
      <c r="B838" s="2"/>
      <c r="C838" s="3"/>
      <c r="D838" s="4"/>
      <c r="E838" s="3"/>
      <c r="F838" s="11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6"/>
      <c r="AQ838" s="6"/>
      <c r="AR838" s="6"/>
      <c r="AS838" s="6"/>
      <c r="AT838" s="6"/>
      <c r="AU838" s="6"/>
      <c r="AV838" s="6"/>
      <c r="AW838" s="6"/>
      <c r="AX838" s="6"/>
      <c r="AY838" s="6"/>
    </row>
    <row r="839" ht="9.75" customHeight="1">
      <c r="A839" s="1"/>
      <c r="B839" s="2"/>
      <c r="C839" s="3"/>
      <c r="D839" s="4"/>
      <c r="E839" s="3"/>
      <c r="F839" s="11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6"/>
      <c r="AQ839" s="6"/>
      <c r="AR839" s="6"/>
      <c r="AS839" s="6"/>
      <c r="AT839" s="6"/>
      <c r="AU839" s="6"/>
      <c r="AV839" s="6"/>
      <c r="AW839" s="6"/>
      <c r="AX839" s="6"/>
      <c r="AY839" s="6"/>
    </row>
    <row r="840" ht="9.75" customHeight="1">
      <c r="A840" s="1"/>
      <c r="B840" s="2"/>
      <c r="C840" s="3"/>
      <c r="D840" s="4"/>
      <c r="E840" s="3"/>
      <c r="F840" s="11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6"/>
      <c r="AQ840" s="6"/>
      <c r="AR840" s="6"/>
      <c r="AS840" s="6"/>
      <c r="AT840" s="6"/>
      <c r="AU840" s="6"/>
      <c r="AV840" s="6"/>
      <c r="AW840" s="6"/>
      <c r="AX840" s="6"/>
      <c r="AY840" s="6"/>
    </row>
    <row r="841" ht="9.75" customHeight="1">
      <c r="A841" s="1"/>
      <c r="B841" s="2"/>
      <c r="C841" s="3"/>
      <c r="D841" s="4"/>
      <c r="E841" s="3"/>
      <c r="F841" s="11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6"/>
      <c r="AQ841" s="6"/>
      <c r="AR841" s="6"/>
      <c r="AS841" s="6"/>
      <c r="AT841" s="6"/>
      <c r="AU841" s="6"/>
      <c r="AV841" s="6"/>
      <c r="AW841" s="6"/>
      <c r="AX841" s="6"/>
      <c r="AY841" s="6"/>
    </row>
    <row r="842" ht="9.75" customHeight="1">
      <c r="A842" s="1"/>
      <c r="B842" s="2"/>
      <c r="C842" s="3"/>
      <c r="D842" s="4"/>
      <c r="E842" s="3"/>
      <c r="F842" s="11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6"/>
      <c r="AQ842" s="6"/>
      <c r="AR842" s="6"/>
      <c r="AS842" s="6"/>
      <c r="AT842" s="6"/>
      <c r="AU842" s="6"/>
      <c r="AV842" s="6"/>
      <c r="AW842" s="6"/>
      <c r="AX842" s="6"/>
      <c r="AY842" s="6"/>
    </row>
    <row r="843" ht="9.75" customHeight="1">
      <c r="A843" s="1"/>
      <c r="B843" s="2"/>
      <c r="C843" s="3"/>
      <c r="D843" s="4"/>
      <c r="E843" s="3"/>
      <c r="F843" s="11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6"/>
      <c r="AQ843" s="6"/>
      <c r="AR843" s="6"/>
      <c r="AS843" s="6"/>
      <c r="AT843" s="6"/>
      <c r="AU843" s="6"/>
      <c r="AV843" s="6"/>
      <c r="AW843" s="6"/>
      <c r="AX843" s="6"/>
      <c r="AY843" s="6"/>
    </row>
    <row r="844" ht="9.75" customHeight="1">
      <c r="A844" s="1"/>
      <c r="B844" s="2"/>
      <c r="C844" s="3"/>
      <c r="D844" s="4"/>
      <c r="E844" s="3"/>
      <c r="F844" s="11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6"/>
      <c r="AQ844" s="6"/>
      <c r="AR844" s="6"/>
      <c r="AS844" s="6"/>
      <c r="AT844" s="6"/>
      <c r="AU844" s="6"/>
      <c r="AV844" s="6"/>
      <c r="AW844" s="6"/>
      <c r="AX844" s="6"/>
      <c r="AY844" s="6"/>
    </row>
    <row r="845" ht="9.75" customHeight="1">
      <c r="A845" s="1"/>
      <c r="B845" s="2"/>
      <c r="C845" s="3"/>
      <c r="D845" s="4"/>
      <c r="E845" s="3"/>
      <c r="F845" s="11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6"/>
      <c r="AQ845" s="6"/>
      <c r="AR845" s="6"/>
      <c r="AS845" s="6"/>
      <c r="AT845" s="6"/>
      <c r="AU845" s="6"/>
      <c r="AV845" s="6"/>
      <c r="AW845" s="6"/>
      <c r="AX845" s="6"/>
      <c r="AY845" s="6"/>
    </row>
    <row r="846" ht="9.75" customHeight="1">
      <c r="A846" s="1"/>
      <c r="B846" s="2"/>
      <c r="C846" s="3"/>
      <c r="D846" s="4"/>
      <c r="E846" s="3"/>
      <c r="F846" s="11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6"/>
      <c r="AQ846" s="6"/>
      <c r="AR846" s="6"/>
      <c r="AS846" s="6"/>
      <c r="AT846" s="6"/>
      <c r="AU846" s="6"/>
      <c r="AV846" s="6"/>
      <c r="AW846" s="6"/>
      <c r="AX846" s="6"/>
      <c r="AY846" s="6"/>
    </row>
    <row r="847" ht="9.75" customHeight="1">
      <c r="A847" s="1"/>
      <c r="B847" s="2"/>
      <c r="C847" s="3"/>
      <c r="D847" s="4"/>
      <c r="E847" s="3"/>
      <c r="F847" s="11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6"/>
      <c r="AQ847" s="6"/>
      <c r="AR847" s="6"/>
      <c r="AS847" s="6"/>
      <c r="AT847" s="6"/>
      <c r="AU847" s="6"/>
      <c r="AV847" s="6"/>
      <c r="AW847" s="6"/>
      <c r="AX847" s="6"/>
      <c r="AY847" s="6"/>
    </row>
    <row r="848" ht="9.75" customHeight="1">
      <c r="A848" s="1"/>
      <c r="B848" s="2"/>
      <c r="C848" s="3"/>
      <c r="D848" s="4"/>
      <c r="E848" s="3"/>
      <c r="F848" s="11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6"/>
      <c r="AQ848" s="6"/>
      <c r="AR848" s="6"/>
      <c r="AS848" s="6"/>
      <c r="AT848" s="6"/>
      <c r="AU848" s="6"/>
      <c r="AV848" s="6"/>
      <c r="AW848" s="6"/>
      <c r="AX848" s="6"/>
      <c r="AY848" s="6"/>
    </row>
    <row r="849" ht="9.75" customHeight="1">
      <c r="A849" s="1"/>
      <c r="B849" s="2"/>
      <c r="C849" s="3"/>
      <c r="D849" s="4"/>
      <c r="E849" s="3"/>
      <c r="F849" s="11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6"/>
      <c r="AQ849" s="6"/>
      <c r="AR849" s="6"/>
      <c r="AS849" s="6"/>
      <c r="AT849" s="6"/>
      <c r="AU849" s="6"/>
      <c r="AV849" s="6"/>
      <c r="AW849" s="6"/>
      <c r="AX849" s="6"/>
      <c r="AY849" s="6"/>
    </row>
    <row r="850" ht="9.75" customHeight="1">
      <c r="A850" s="1"/>
      <c r="B850" s="2"/>
      <c r="C850" s="3"/>
      <c r="D850" s="4"/>
      <c r="E850" s="3"/>
      <c r="F850" s="11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6"/>
      <c r="AQ850" s="6"/>
      <c r="AR850" s="6"/>
      <c r="AS850" s="6"/>
      <c r="AT850" s="6"/>
      <c r="AU850" s="6"/>
      <c r="AV850" s="6"/>
      <c r="AW850" s="6"/>
      <c r="AX850" s="6"/>
      <c r="AY850" s="6"/>
    </row>
    <row r="851" ht="9.75" customHeight="1">
      <c r="A851" s="1"/>
      <c r="B851" s="2"/>
      <c r="C851" s="3"/>
      <c r="D851" s="4"/>
      <c r="E851" s="3"/>
      <c r="F851" s="11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6"/>
      <c r="AQ851" s="6"/>
      <c r="AR851" s="6"/>
      <c r="AS851" s="6"/>
      <c r="AT851" s="6"/>
      <c r="AU851" s="6"/>
      <c r="AV851" s="6"/>
      <c r="AW851" s="6"/>
      <c r="AX851" s="6"/>
      <c r="AY851" s="6"/>
    </row>
    <row r="852" ht="9.75" customHeight="1">
      <c r="A852" s="1"/>
      <c r="B852" s="2"/>
      <c r="C852" s="3"/>
      <c r="D852" s="4"/>
      <c r="E852" s="3"/>
      <c r="F852" s="11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6"/>
      <c r="AQ852" s="6"/>
      <c r="AR852" s="6"/>
      <c r="AS852" s="6"/>
      <c r="AT852" s="6"/>
      <c r="AU852" s="6"/>
      <c r="AV852" s="6"/>
      <c r="AW852" s="6"/>
      <c r="AX852" s="6"/>
      <c r="AY852" s="6"/>
    </row>
    <row r="853" ht="9.75" customHeight="1">
      <c r="A853" s="1"/>
      <c r="B853" s="2"/>
      <c r="C853" s="3"/>
      <c r="D853" s="4"/>
      <c r="E853" s="3"/>
      <c r="F853" s="11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6"/>
      <c r="AQ853" s="6"/>
      <c r="AR853" s="6"/>
      <c r="AS853" s="6"/>
      <c r="AT853" s="6"/>
      <c r="AU853" s="6"/>
      <c r="AV853" s="6"/>
      <c r="AW853" s="6"/>
      <c r="AX853" s="6"/>
      <c r="AY853" s="6"/>
    </row>
    <row r="854" ht="9.75" customHeight="1">
      <c r="A854" s="1"/>
      <c r="B854" s="2"/>
      <c r="C854" s="3"/>
      <c r="D854" s="4"/>
      <c r="E854" s="3"/>
      <c r="F854" s="11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6"/>
      <c r="AQ854" s="6"/>
      <c r="AR854" s="6"/>
      <c r="AS854" s="6"/>
      <c r="AT854" s="6"/>
      <c r="AU854" s="6"/>
      <c r="AV854" s="6"/>
      <c r="AW854" s="6"/>
      <c r="AX854" s="6"/>
      <c r="AY854" s="6"/>
    </row>
    <row r="855" ht="9.75" customHeight="1">
      <c r="A855" s="1"/>
      <c r="B855" s="2"/>
      <c r="C855" s="3"/>
      <c r="D855" s="4"/>
      <c r="E855" s="3"/>
      <c r="F855" s="11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6"/>
      <c r="AQ855" s="6"/>
      <c r="AR855" s="6"/>
      <c r="AS855" s="6"/>
      <c r="AT855" s="6"/>
      <c r="AU855" s="6"/>
      <c r="AV855" s="6"/>
      <c r="AW855" s="6"/>
      <c r="AX855" s="6"/>
      <c r="AY855" s="6"/>
    </row>
    <row r="856" ht="9.75" customHeight="1">
      <c r="A856" s="1"/>
      <c r="B856" s="2"/>
      <c r="C856" s="3"/>
      <c r="D856" s="4"/>
      <c r="E856" s="3"/>
      <c r="F856" s="11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6"/>
      <c r="AQ856" s="6"/>
      <c r="AR856" s="6"/>
      <c r="AS856" s="6"/>
      <c r="AT856" s="6"/>
      <c r="AU856" s="6"/>
      <c r="AV856" s="6"/>
      <c r="AW856" s="6"/>
      <c r="AX856" s="6"/>
      <c r="AY856" s="6"/>
    </row>
    <row r="857" ht="9.75" customHeight="1">
      <c r="A857" s="1"/>
      <c r="B857" s="2"/>
      <c r="C857" s="3"/>
      <c r="D857" s="4"/>
      <c r="E857" s="3"/>
      <c r="F857" s="11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6"/>
      <c r="AQ857" s="6"/>
      <c r="AR857" s="6"/>
      <c r="AS857" s="6"/>
      <c r="AT857" s="6"/>
      <c r="AU857" s="6"/>
      <c r="AV857" s="6"/>
      <c r="AW857" s="6"/>
      <c r="AX857" s="6"/>
      <c r="AY857" s="6"/>
    </row>
    <row r="858" ht="9.75" customHeight="1">
      <c r="A858" s="1"/>
      <c r="B858" s="2"/>
      <c r="C858" s="3"/>
      <c r="D858" s="4"/>
      <c r="E858" s="3"/>
      <c r="F858" s="11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6"/>
      <c r="AQ858" s="6"/>
      <c r="AR858" s="6"/>
      <c r="AS858" s="6"/>
      <c r="AT858" s="6"/>
      <c r="AU858" s="6"/>
      <c r="AV858" s="6"/>
      <c r="AW858" s="6"/>
      <c r="AX858" s="6"/>
      <c r="AY858" s="6"/>
    </row>
    <row r="859" ht="9.75" customHeight="1">
      <c r="A859" s="1"/>
      <c r="B859" s="2"/>
      <c r="C859" s="3"/>
      <c r="D859" s="4"/>
      <c r="E859" s="3"/>
      <c r="F859" s="11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6"/>
      <c r="AQ859" s="6"/>
      <c r="AR859" s="6"/>
      <c r="AS859" s="6"/>
      <c r="AT859" s="6"/>
      <c r="AU859" s="6"/>
      <c r="AV859" s="6"/>
      <c r="AW859" s="6"/>
      <c r="AX859" s="6"/>
      <c r="AY859" s="6"/>
    </row>
    <row r="860" ht="9.75" customHeight="1">
      <c r="A860" s="1"/>
      <c r="B860" s="2"/>
      <c r="C860" s="3"/>
      <c r="D860" s="4"/>
      <c r="E860" s="3"/>
      <c r="F860" s="11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6"/>
      <c r="AQ860" s="6"/>
      <c r="AR860" s="6"/>
      <c r="AS860" s="6"/>
      <c r="AT860" s="6"/>
      <c r="AU860" s="6"/>
      <c r="AV860" s="6"/>
      <c r="AW860" s="6"/>
      <c r="AX860" s="6"/>
      <c r="AY860" s="6"/>
    </row>
    <row r="861" ht="9.75" customHeight="1">
      <c r="A861" s="1"/>
      <c r="B861" s="2"/>
      <c r="C861" s="3"/>
      <c r="D861" s="4"/>
      <c r="E861" s="3"/>
      <c r="F861" s="11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6"/>
      <c r="AQ861" s="6"/>
      <c r="AR861" s="6"/>
      <c r="AS861" s="6"/>
      <c r="AT861" s="6"/>
      <c r="AU861" s="6"/>
      <c r="AV861" s="6"/>
      <c r="AW861" s="6"/>
      <c r="AX861" s="6"/>
      <c r="AY861" s="6"/>
    </row>
    <row r="862" ht="9.75" customHeight="1">
      <c r="A862" s="1"/>
      <c r="B862" s="2"/>
      <c r="C862" s="3"/>
      <c r="D862" s="4"/>
      <c r="E862" s="3"/>
      <c r="F862" s="11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6"/>
      <c r="AQ862" s="6"/>
      <c r="AR862" s="6"/>
      <c r="AS862" s="6"/>
      <c r="AT862" s="6"/>
      <c r="AU862" s="6"/>
      <c r="AV862" s="6"/>
      <c r="AW862" s="6"/>
      <c r="AX862" s="6"/>
      <c r="AY862" s="6"/>
    </row>
    <row r="863" ht="9.75" customHeight="1">
      <c r="A863" s="1"/>
      <c r="B863" s="2"/>
      <c r="C863" s="3"/>
      <c r="D863" s="4"/>
      <c r="E863" s="3"/>
      <c r="F863" s="11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6"/>
      <c r="AQ863" s="6"/>
      <c r="AR863" s="6"/>
      <c r="AS863" s="6"/>
      <c r="AT863" s="6"/>
      <c r="AU863" s="6"/>
      <c r="AV863" s="6"/>
      <c r="AW863" s="6"/>
      <c r="AX863" s="6"/>
      <c r="AY863" s="6"/>
    </row>
    <row r="864" ht="9.75" customHeight="1">
      <c r="A864" s="1"/>
      <c r="B864" s="2"/>
      <c r="C864" s="3"/>
      <c r="D864" s="4"/>
      <c r="E864" s="3"/>
      <c r="F864" s="11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6"/>
      <c r="AQ864" s="6"/>
      <c r="AR864" s="6"/>
      <c r="AS864" s="6"/>
      <c r="AT864" s="6"/>
      <c r="AU864" s="6"/>
      <c r="AV864" s="6"/>
      <c r="AW864" s="6"/>
      <c r="AX864" s="6"/>
      <c r="AY864" s="6"/>
    </row>
    <row r="865" ht="9.75" customHeight="1">
      <c r="A865" s="1"/>
      <c r="B865" s="2"/>
      <c r="C865" s="3"/>
      <c r="D865" s="4"/>
      <c r="E865" s="3"/>
      <c r="F865" s="11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6"/>
      <c r="AQ865" s="6"/>
      <c r="AR865" s="6"/>
      <c r="AS865" s="6"/>
      <c r="AT865" s="6"/>
      <c r="AU865" s="6"/>
      <c r="AV865" s="6"/>
      <c r="AW865" s="6"/>
      <c r="AX865" s="6"/>
      <c r="AY865" s="6"/>
    </row>
    <row r="866" ht="9.75" customHeight="1">
      <c r="A866" s="1"/>
      <c r="B866" s="2"/>
      <c r="C866" s="3"/>
      <c r="D866" s="4"/>
      <c r="E866" s="3"/>
      <c r="F866" s="11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6"/>
      <c r="AQ866" s="6"/>
      <c r="AR866" s="6"/>
      <c r="AS866" s="6"/>
      <c r="AT866" s="6"/>
      <c r="AU866" s="6"/>
      <c r="AV866" s="6"/>
      <c r="AW866" s="6"/>
      <c r="AX866" s="6"/>
      <c r="AY866" s="6"/>
    </row>
    <row r="867" ht="9.75" customHeight="1">
      <c r="A867" s="1"/>
      <c r="B867" s="2"/>
      <c r="C867" s="3"/>
      <c r="D867" s="4"/>
      <c r="E867" s="3"/>
      <c r="F867" s="11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6"/>
      <c r="AQ867" s="6"/>
      <c r="AR867" s="6"/>
      <c r="AS867" s="6"/>
      <c r="AT867" s="6"/>
      <c r="AU867" s="6"/>
      <c r="AV867" s="6"/>
      <c r="AW867" s="6"/>
      <c r="AX867" s="6"/>
      <c r="AY867" s="6"/>
    </row>
    <row r="868" ht="9.75" customHeight="1">
      <c r="A868" s="1"/>
      <c r="B868" s="2"/>
      <c r="C868" s="3"/>
      <c r="D868" s="4"/>
      <c r="E868" s="3"/>
      <c r="F868" s="11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6"/>
      <c r="AQ868" s="6"/>
      <c r="AR868" s="6"/>
      <c r="AS868" s="6"/>
      <c r="AT868" s="6"/>
      <c r="AU868" s="6"/>
      <c r="AV868" s="6"/>
      <c r="AW868" s="6"/>
      <c r="AX868" s="6"/>
      <c r="AY868" s="6"/>
    </row>
    <row r="869" ht="9.75" customHeight="1">
      <c r="A869" s="1"/>
      <c r="B869" s="2"/>
      <c r="C869" s="3"/>
      <c r="D869" s="4"/>
      <c r="E869" s="3"/>
      <c r="F869" s="11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6"/>
      <c r="AQ869" s="6"/>
      <c r="AR869" s="6"/>
      <c r="AS869" s="6"/>
      <c r="AT869" s="6"/>
      <c r="AU869" s="6"/>
      <c r="AV869" s="6"/>
      <c r="AW869" s="6"/>
      <c r="AX869" s="6"/>
      <c r="AY869" s="6"/>
    </row>
    <row r="870" ht="9.75" customHeight="1">
      <c r="A870" s="1"/>
      <c r="B870" s="2"/>
      <c r="C870" s="3"/>
      <c r="D870" s="4"/>
      <c r="E870" s="3"/>
      <c r="F870" s="11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6"/>
      <c r="AQ870" s="6"/>
      <c r="AR870" s="6"/>
      <c r="AS870" s="6"/>
      <c r="AT870" s="6"/>
      <c r="AU870" s="6"/>
      <c r="AV870" s="6"/>
      <c r="AW870" s="6"/>
      <c r="AX870" s="6"/>
      <c r="AY870" s="6"/>
    </row>
    <row r="871" ht="9.75" customHeight="1">
      <c r="A871" s="1"/>
      <c r="B871" s="2"/>
      <c r="C871" s="3"/>
      <c r="D871" s="4"/>
      <c r="E871" s="3"/>
      <c r="F871" s="11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6"/>
      <c r="AQ871" s="6"/>
      <c r="AR871" s="6"/>
      <c r="AS871" s="6"/>
      <c r="AT871" s="6"/>
      <c r="AU871" s="6"/>
      <c r="AV871" s="6"/>
      <c r="AW871" s="6"/>
      <c r="AX871" s="6"/>
      <c r="AY871" s="6"/>
    </row>
    <row r="872" ht="9.75" customHeight="1">
      <c r="A872" s="1"/>
      <c r="B872" s="2"/>
      <c r="C872" s="3"/>
      <c r="D872" s="4"/>
      <c r="E872" s="3"/>
      <c r="F872" s="11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6"/>
      <c r="AQ872" s="6"/>
      <c r="AR872" s="6"/>
      <c r="AS872" s="6"/>
      <c r="AT872" s="6"/>
      <c r="AU872" s="6"/>
      <c r="AV872" s="6"/>
      <c r="AW872" s="6"/>
      <c r="AX872" s="6"/>
      <c r="AY872" s="6"/>
    </row>
    <row r="873" ht="9.75" customHeight="1">
      <c r="A873" s="1"/>
      <c r="B873" s="2"/>
      <c r="C873" s="3"/>
      <c r="D873" s="4"/>
      <c r="E873" s="3"/>
      <c r="F873" s="11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6"/>
      <c r="AQ873" s="6"/>
      <c r="AR873" s="6"/>
      <c r="AS873" s="6"/>
      <c r="AT873" s="6"/>
      <c r="AU873" s="6"/>
      <c r="AV873" s="6"/>
      <c r="AW873" s="6"/>
      <c r="AX873" s="6"/>
      <c r="AY873" s="6"/>
    </row>
    <row r="874" ht="9.75" customHeight="1">
      <c r="A874" s="1"/>
      <c r="B874" s="2"/>
      <c r="C874" s="3"/>
      <c r="D874" s="4"/>
      <c r="E874" s="3"/>
      <c r="F874" s="11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6"/>
      <c r="AQ874" s="6"/>
      <c r="AR874" s="6"/>
      <c r="AS874" s="6"/>
      <c r="AT874" s="6"/>
      <c r="AU874" s="6"/>
      <c r="AV874" s="6"/>
      <c r="AW874" s="6"/>
      <c r="AX874" s="6"/>
      <c r="AY874" s="6"/>
    </row>
    <row r="875" ht="9.75" customHeight="1">
      <c r="A875" s="1"/>
      <c r="B875" s="2"/>
      <c r="C875" s="3"/>
      <c r="D875" s="4"/>
      <c r="E875" s="3"/>
      <c r="F875" s="11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6"/>
      <c r="AQ875" s="6"/>
      <c r="AR875" s="6"/>
      <c r="AS875" s="6"/>
      <c r="AT875" s="6"/>
      <c r="AU875" s="6"/>
      <c r="AV875" s="6"/>
      <c r="AW875" s="6"/>
      <c r="AX875" s="6"/>
      <c r="AY875" s="6"/>
    </row>
    <row r="876" ht="9.75" customHeight="1">
      <c r="A876" s="1"/>
      <c r="B876" s="2"/>
      <c r="C876" s="3"/>
      <c r="D876" s="4"/>
      <c r="E876" s="3"/>
      <c r="F876" s="11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6"/>
      <c r="AQ876" s="6"/>
      <c r="AR876" s="6"/>
      <c r="AS876" s="6"/>
      <c r="AT876" s="6"/>
      <c r="AU876" s="6"/>
      <c r="AV876" s="6"/>
      <c r="AW876" s="6"/>
      <c r="AX876" s="6"/>
      <c r="AY876" s="6"/>
    </row>
    <row r="877" ht="9.75" customHeight="1">
      <c r="A877" s="1"/>
      <c r="B877" s="2"/>
      <c r="C877" s="3"/>
      <c r="D877" s="4"/>
      <c r="E877" s="3"/>
      <c r="F877" s="11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6"/>
      <c r="AQ877" s="6"/>
      <c r="AR877" s="6"/>
      <c r="AS877" s="6"/>
      <c r="AT877" s="6"/>
      <c r="AU877" s="6"/>
      <c r="AV877" s="6"/>
      <c r="AW877" s="6"/>
      <c r="AX877" s="6"/>
      <c r="AY877" s="6"/>
    </row>
    <row r="878" ht="9.75" customHeight="1">
      <c r="A878" s="1"/>
      <c r="B878" s="2"/>
      <c r="C878" s="3"/>
      <c r="D878" s="4"/>
      <c r="E878" s="3"/>
      <c r="F878" s="11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6"/>
      <c r="AQ878" s="6"/>
      <c r="AR878" s="6"/>
      <c r="AS878" s="6"/>
      <c r="AT878" s="6"/>
      <c r="AU878" s="6"/>
      <c r="AV878" s="6"/>
      <c r="AW878" s="6"/>
      <c r="AX878" s="6"/>
      <c r="AY878" s="6"/>
    </row>
    <row r="879" ht="9.75" customHeight="1">
      <c r="A879" s="1"/>
      <c r="B879" s="2"/>
      <c r="C879" s="3"/>
      <c r="D879" s="4"/>
      <c r="E879" s="3"/>
      <c r="F879" s="11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6"/>
      <c r="AQ879" s="6"/>
      <c r="AR879" s="6"/>
      <c r="AS879" s="6"/>
      <c r="AT879" s="6"/>
      <c r="AU879" s="6"/>
      <c r="AV879" s="6"/>
      <c r="AW879" s="6"/>
      <c r="AX879" s="6"/>
      <c r="AY879" s="6"/>
    </row>
    <row r="880" ht="9.75" customHeight="1">
      <c r="A880" s="1"/>
      <c r="B880" s="2"/>
      <c r="C880" s="3"/>
      <c r="D880" s="4"/>
      <c r="E880" s="3"/>
      <c r="F880" s="11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6"/>
      <c r="AQ880" s="6"/>
      <c r="AR880" s="6"/>
      <c r="AS880" s="6"/>
      <c r="AT880" s="6"/>
      <c r="AU880" s="6"/>
      <c r="AV880" s="6"/>
      <c r="AW880" s="6"/>
      <c r="AX880" s="6"/>
      <c r="AY880" s="6"/>
    </row>
    <row r="881" ht="9.75" customHeight="1">
      <c r="A881" s="1"/>
      <c r="B881" s="2"/>
      <c r="C881" s="3"/>
      <c r="D881" s="4"/>
      <c r="E881" s="3"/>
      <c r="F881" s="11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6"/>
      <c r="AQ881" s="6"/>
      <c r="AR881" s="6"/>
      <c r="AS881" s="6"/>
      <c r="AT881" s="6"/>
      <c r="AU881" s="6"/>
      <c r="AV881" s="6"/>
      <c r="AW881" s="6"/>
      <c r="AX881" s="6"/>
      <c r="AY881" s="6"/>
    </row>
    <row r="882" ht="9.75" customHeight="1">
      <c r="A882" s="1"/>
      <c r="B882" s="2"/>
      <c r="C882" s="3"/>
      <c r="D882" s="4"/>
      <c r="E882" s="3"/>
      <c r="F882" s="11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6"/>
      <c r="AQ882" s="6"/>
      <c r="AR882" s="6"/>
      <c r="AS882" s="6"/>
      <c r="AT882" s="6"/>
      <c r="AU882" s="6"/>
      <c r="AV882" s="6"/>
      <c r="AW882" s="6"/>
      <c r="AX882" s="6"/>
      <c r="AY882" s="6"/>
    </row>
    <row r="883" ht="9.75" customHeight="1">
      <c r="A883" s="1"/>
      <c r="B883" s="2"/>
      <c r="C883" s="3"/>
      <c r="D883" s="4"/>
      <c r="E883" s="3"/>
      <c r="F883" s="11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6"/>
      <c r="AQ883" s="6"/>
      <c r="AR883" s="6"/>
      <c r="AS883" s="6"/>
      <c r="AT883" s="6"/>
      <c r="AU883" s="6"/>
      <c r="AV883" s="6"/>
      <c r="AW883" s="6"/>
      <c r="AX883" s="6"/>
      <c r="AY883" s="6"/>
    </row>
    <row r="884" ht="9.75" customHeight="1">
      <c r="A884" s="1"/>
      <c r="B884" s="2"/>
      <c r="C884" s="3"/>
      <c r="D884" s="4"/>
      <c r="E884" s="3"/>
      <c r="F884" s="11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6"/>
      <c r="AQ884" s="6"/>
      <c r="AR884" s="6"/>
      <c r="AS884" s="6"/>
      <c r="AT884" s="6"/>
      <c r="AU884" s="6"/>
      <c r="AV884" s="6"/>
      <c r="AW884" s="6"/>
      <c r="AX884" s="6"/>
      <c r="AY884" s="6"/>
    </row>
    <row r="885" ht="9.75" customHeight="1">
      <c r="A885" s="1"/>
      <c r="B885" s="2"/>
      <c r="C885" s="3"/>
      <c r="D885" s="4"/>
      <c r="E885" s="3"/>
      <c r="F885" s="11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6"/>
      <c r="AQ885" s="6"/>
      <c r="AR885" s="6"/>
      <c r="AS885" s="6"/>
      <c r="AT885" s="6"/>
      <c r="AU885" s="6"/>
      <c r="AV885" s="6"/>
      <c r="AW885" s="6"/>
      <c r="AX885" s="6"/>
      <c r="AY885" s="6"/>
    </row>
    <row r="886" ht="9.75" customHeight="1">
      <c r="A886" s="1"/>
      <c r="B886" s="2"/>
      <c r="C886" s="3"/>
      <c r="D886" s="4"/>
      <c r="E886" s="3"/>
      <c r="F886" s="11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6"/>
      <c r="AQ886" s="6"/>
      <c r="AR886" s="6"/>
      <c r="AS886" s="6"/>
      <c r="AT886" s="6"/>
      <c r="AU886" s="6"/>
      <c r="AV886" s="6"/>
      <c r="AW886" s="6"/>
      <c r="AX886" s="6"/>
      <c r="AY886" s="6"/>
    </row>
    <row r="887" ht="9.75" customHeight="1">
      <c r="A887" s="1"/>
      <c r="B887" s="2"/>
      <c r="C887" s="3"/>
      <c r="D887" s="4"/>
      <c r="E887" s="3"/>
      <c r="F887" s="11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6"/>
      <c r="AQ887" s="6"/>
      <c r="AR887" s="6"/>
      <c r="AS887" s="6"/>
      <c r="AT887" s="6"/>
      <c r="AU887" s="6"/>
      <c r="AV887" s="6"/>
      <c r="AW887" s="6"/>
      <c r="AX887" s="6"/>
      <c r="AY887" s="6"/>
    </row>
    <row r="888" ht="9.75" customHeight="1">
      <c r="A888" s="1"/>
      <c r="B888" s="2"/>
      <c r="C888" s="3"/>
      <c r="D888" s="4"/>
      <c r="E888" s="3"/>
      <c r="F888" s="11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6"/>
      <c r="AQ888" s="6"/>
      <c r="AR888" s="6"/>
      <c r="AS888" s="6"/>
      <c r="AT888" s="6"/>
      <c r="AU888" s="6"/>
      <c r="AV888" s="6"/>
      <c r="AW888" s="6"/>
      <c r="AX888" s="6"/>
      <c r="AY888" s="6"/>
    </row>
    <row r="889" ht="9.75" customHeight="1">
      <c r="A889" s="1"/>
      <c r="B889" s="2"/>
      <c r="C889" s="3"/>
      <c r="D889" s="4"/>
      <c r="E889" s="3"/>
      <c r="F889" s="11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6"/>
      <c r="AQ889" s="6"/>
      <c r="AR889" s="6"/>
      <c r="AS889" s="6"/>
      <c r="AT889" s="6"/>
      <c r="AU889" s="6"/>
      <c r="AV889" s="6"/>
      <c r="AW889" s="6"/>
      <c r="AX889" s="6"/>
      <c r="AY889" s="6"/>
    </row>
    <row r="890" ht="9.75" customHeight="1">
      <c r="A890" s="1"/>
      <c r="B890" s="2"/>
      <c r="C890" s="3"/>
      <c r="D890" s="4"/>
      <c r="E890" s="3"/>
      <c r="F890" s="11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6"/>
      <c r="AQ890" s="6"/>
      <c r="AR890" s="6"/>
      <c r="AS890" s="6"/>
      <c r="AT890" s="6"/>
      <c r="AU890" s="6"/>
      <c r="AV890" s="6"/>
      <c r="AW890" s="6"/>
      <c r="AX890" s="6"/>
      <c r="AY890" s="6"/>
    </row>
    <row r="891" ht="9.75" customHeight="1">
      <c r="A891" s="1"/>
      <c r="B891" s="2"/>
      <c r="C891" s="3"/>
      <c r="D891" s="4"/>
      <c r="E891" s="3"/>
      <c r="F891" s="11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6"/>
      <c r="AQ891" s="6"/>
      <c r="AR891" s="6"/>
      <c r="AS891" s="6"/>
      <c r="AT891" s="6"/>
      <c r="AU891" s="6"/>
      <c r="AV891" s="6"/>
      <c r="AW891" s="6"/>
      <c r="AX891" s="6"/>
      <c r="AY891" s="6"/>
    </row>
    <row r="892" ht="9.75" customHeight="1">
      <c r="A892" s="1"/>
      <c r="B892" s="2"/>
      <c r="C892" s="3"/>
      <c r="D892" s="4"/>
      <c r="E892" s="3"/>
      <c r="F892" s="11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6"/>
      <c r="AQ892" s="6"/>
      <c r="AR892" s="6"/>
      <c r="AS892" s="6"/>
      <c r="AT892" s="6"/>
      <c r="AU892" s="6"/>
      <c r="AV892" s="6"/>
      <c r="AW892" s="6"/>
      <c r="AX892" s="6"/>
      <c r="AY892" s="6"/>
    </row>
    <row r="893" ht="9.75" customHeight="1">
      <c r="A893" s="1"/>
      <c r="B893" s="2"/>
      <c r="C893" s="3"/>
      <c r="D893" s="4"/>
      <c r="E893" s="3"/>
      <c r="F893" s="11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6"/>
      <c r="AQ893" s="6"/>
      <c r="AR893" s="6"/>
      <c r="AS893" s="6"/>
      <c r="AT893" s="6"/>
      <c r="AU893" s="6"/>
      <c r="AV893" s="6"/>
      <c r="AW893" s="6"/>
      <c r="AX893" s="6"/>
      <c r="AY893" s="6"/>
    </row>
    <row r="894" ht="9.75" customHeight="1">
      <c r="A894" s="1"/>
      <c r="B894" s="2"/>
      <c r="C894" s="3"/>
      <c r="D894" s="4"/>
      <c r="E894" s="3"/>
      <c r="F894" s="11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6"/>
      <c r="AQ894" s="6"/>
      <c r="AR894" s="6"/>
      <c r="AS894" s="6"/>
      <c r="AT894" s="6"/>
      <c r="AU894" s="6"/>
      <c r="AV894" s="6"/>
      <c r="AW894" s="6"/>
      <c r="AX894" s="6"/>
      <c r="AY894" s="6"/>
    </row>
    <row r="895" ht="9.75" customHeight="1">
      <c r="A895" s="1"/>
      <c r="B895" s="2"/>
      <c r="C895" s="3"/>
      <c r="D895" s="4"/>
      <c r="E895" s="3"/>
      <c r="F895" s="11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6"/>
      <c r="AQ895" s="6"/>
      <c r="AR895" s="6"/>
      <c r="AS895" s="6"/>
      <c r="AT895" s="6"/>
      <c r="AU895" s="6"/>
      <c r="AV895" s="6"/>
      <c r="AW895" s="6"/>
      <c r="AX895" s="6"/>
      <c r="AY895" s="6"/>
    </row>
    <row r="896" ht="9.75" customHeight="1">
      <c r="A896" s="1"/>
      <c r="B896" s="2"/>
      <c r="C896" s="3"/>
      <c r="D896" s="4"/>
      <c r="E896" s="3"/>
      <c r="F896" s="11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6"/>
      <c r="AQ896" s="6"/>
      <c r="AR896" s="6"/>
      <c r="AS896" s="6"/>
      <c r="AT896" s="6"/>
      <c r="AU896" s="6"/>
      <c r="AV896" s="6"/>
      <c r="AW896" s="6"/>
      <c r="AX896" s="6"/>
      <c r="AY896" s="6"/>
    </row>
    <row r="897" ht="9.75" customHeight="1">
      <c r="A897" s="1"/>
      <c r="B897" s="2"/>
      <c r="C897" s="3"/>
      <c r="D897" s="4"/>
      <c r="E897" s="3"/>
      <c r="F897" s="11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6"/>
      <c r="AQ897" s="6"/>
      <c r="AR897" s="6"/>
      <c r="AS897" s="6"/>
      <c r="AT897" s="6"/>
      <c r="AU897" s="6"/>
      <c r="AV897" s="6"/>
      <c r="AW897" s="6"/>
      <c r="AX897" s="6"/>
      <c r="AY897" s="6"/>
    </row>
    <row r="898" ht="9.75" customHeight="1">
      <c r="A898" s="1"/>
      <c r="B898" s="2"/>
      <c r="C898" s="3"/>
      <c r="D898" s="4"/>
      <c r="E898" s="3"/>
      <c r="F898" s="11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6"/>
      <c r="AQ898" s="6"/>
      <c r="AR898" s="6"/>
      <c r="AS898" s="6"/>
      <c r="AT898" s="6"/>
      <c r="AU898" s="6"/>
      <c r="AV898" s="6"/>
      <c r="AW898" s="6"/>
      <c r="AX898" s="6"/>
      <c r="AY898" s="6"/>
    </row>
    <row r="899" ht="9.75" customHeight="1">
      <c r="A899" s="1"/>
      <c r="B899" s="2"/>
      <c r="C899" s="3"/>
      <c r="D899" s="4"/>
      <c r="E899" s="3"/>
      <c r="F899" s="11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6"/>
      <c r="AQ899" s="6"/>
      <c r="AR899" s="6"/>
      <c r="AS899" s="6"/>
      <c r="AT899" s="6"/>
      <c r="AU899" s="6"/>
      <c r="AV899" s="6"/>
      <c r="AW899" s="6"/>
      <c r="AX899" s="6"/>
      <c r="AY899" s="6"/>
    </row>
    <row r="900" ht="9.75" customHeight="1">
      <c r="A900" s="1"/>
      <c r="B900" s="2"/>
      <c r="C900" s="3"/>
      <c r="D900" s="4"/>
      <c r="E900" s="3"/>
      <c r="F900" s="11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6"/>
      <c r="AQ900" s="6"/>
      <c r="AR900" s="6"/>
      <c r="AS900" s="6"/>
      <c r="AT900" s="6"/>
      <c r="AU900" s="6"/>
      <c r="AV900" s="6"/>
      <c r="AW900" s="6"/>
      <c r="AX900" s="6"/>
      <c r="AY900" s="6"/>
    </row>
    <row r="901" ht="9.75" customHeight="1">
      <c r="A901" s="1"/>
      <c r="B901" s="2"/>
      <c r="C901" s="3"/>
      <c r="D901" s="4"/>
      <c r="E901" s="3"/>
      <c r="F901" s="11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6"/>
      <c r="AQ901" s="6"/>
      <c r="AR901" s="6"/>
      <c r="AS901" s="6"/>
      <c r="AT901" s="6"/>
      <c r="AU901" s="6"/>
      <c r="AV901" s="6"/>
      <c r="AW901" s="6"/>
      <c r="AX901" s="6"/>
      <c r="AY901" s="6"/>
    </row>
    <row r="902" ht="9.75" customHeight="1">
      <c r="A902" s="1"/>
      <c r="B902" s="2"/>
      <c r="C902" s="3"/>
      <c r="D902" s="4"/>
      <c r="E902" s="3"/>
      <c r="F902" s="11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6"/>
      <c r="AQ902" s="6"/>
      <c r="AR902" s="6"/>
      <c r="AS902" s="6"/>
      <c r="AT902" s="6"/>
      <c r="AU902" s="6"/>
      <c r="AV902" s="6"/>
      <c r="AW902" s="6"/>
      <c r="AX902" s="6"/>
      <c r="AY902" s="6"/>
    </row>
    <row r="903" ht="9.75" customHeight="1">
      <c r="A903" s="1"/>
      <c r="B903" s="2"/>
      <c r="C903" s="3"/>
      <c r="D903" s="4"/>
      <c r="E903" s="3"/>
      <c r="F903" s="11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6"/>
      <c r="AQ903" s="6"/>
      <c r="AR903" s="6"/>
      <c r="AS903" s="6"/>
      <c r="AT903" s="6"/>
      <c r="AU903" s="6"/>
      <c r="AV903" s="6"/>
      <c r="AW903" s="6"/>
      <c r="AX903" s="6"/>
      <c r="AY903" s="6"/>
    </row>
    <row r="904" ht="9.75" customHeight="1">
      <c r="A904" s="1"/>
      <c r="B904" s="2"/>
      <c r="C904" s="3"/>
      <c r="D904" s="4"/>
      <c r="E904" s="3"/>
      <c r="F904" s="11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6"/>
      <c r="AQ904" s="6"/>
      <c r="AR904" s="6"/>
      <c r="AS904" s="6"/>
      <c r="AT904" s="6"/>
      <c r="AU904" s="6"/>
      <c r="AV904" s="6"/>
      <c r="AW904" s="6"/>
      <c r="AX904" s="6"/>
      <c r="AY904" s="6"/>
    </row>
    <row r="905" ht="9.75" customHeight="1">
      <c r="A905" s="1"/>
      <c r="B905" s="2"/>
      <c r="C905" s="3"/>
      <c r="D905" s="4"/>
      <c r="E905" s="3"/>
      <c r="F905" s="11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6"/>
      <c r="AQ905" s="6"/>
      <c r="AR905" s="6"/>
      <c r="AS905" s="6"/>
      <c r="AT905" s="6"/>
      <c r="AU905" s="6"/>
      <c r="AV905" s="6"/>
      <c r="AW905" s="6"/>
      <c r="AX905" s="6"/>
      <c r="AY905" s="6"/>
    </row>
    <row r="906" ht="9.75" customHeight="1">
      <c r="A906" s="1"/>
      <c r="B906" s="2"/>
      <c r="C906" s="3"/>
      <c r="D906" s="4"/>
      <c r="E906" s="3"/>
      <c r="F906" s="11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6"/>
      <c r="AQ906" s="6"/>
      <c r="AR906" s="6"/>
      <c r="AS906" s="6"/>
      <c r="AT906" s="6"/>
      <c r="AU906" s="6"/>
      <c r="AV906" s="6"/>
      <c r="AW906" s="6"/>
      <c r="AX906" s="6"/>
      <c r="AY906" s="6"/>
    </row>
    <row r="907" ht="9.75" customHeight="1">
      <c r="A907" s="1"/>
      <c r="B907" s="2"/>
      <c r="C907" s="3"/>
      <c r="D907" s="4"/>
      <c r="E907" s="3"/>
      <c r="F907" s="11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6"/>
      <c r="AQ907" s="6"/>
      <c r="AR907" s="6"/>
      <c r="AS907" s="6"/>
      <c r="AT907" s="6"/>
      <c r="AU907" s="6"/>
      <c r="AV907" s="6"/>
      <c r="AW907" s="6"/>
      <c r="AX907" s="6"/>
      <c r="AY907" s="6"/>
    </row>
    <row r="908" ht="9.75" customHeight="1">
      <c r="A908" s="1"/>
      <c r="B908" s="2"/>
      <c r="C908" s="3"/>
      <c r="D908" s="4"/>
      <c r="E908" s="3"/>
      <c r="F908" s="11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6"/>
      <c r="AQ908" s="6"/>
      <c r="AR908" s="6"/>
      <c r="AS908" s="6"/>
      <c r="AT908" s="6"/>
      <c r="AU908" s="6"/>
      <c r="AV908" s="6"/>
      <c r="AW908" s="6"/>
      <c r="AX908" s="6"/>
      <c r="AY908" s="6"/>
    </row>
    <row r="909" ht="9.75" customHeight="1">
      <c r="A909" s="1"/>
      <c r="B909" s="2"/>
      <c r="C909" s="3"/>
      <c r="D909" s="4"/>
      <c r="E909" s="3"/>
      <c r="F909" s="11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6"/>
      <c r="AQ909" s="6"/>
      <c r="AR909" s="6"/>
      <c r="AS909" s="6"/>
      <c r="AT909" s="6"/>
      <c r="AU909" s="6"/>
      <c r="AV909" s="6"/>
      <c r="AW909" s="6"/>
      <c r="AX909" s="6"/>
      <c r="AY909" s="6"/>
    </row>
    <row r="910" ht="9.75" customHeight="1">
      <c r="A910" s="1"/>
      <c r="B910" s="2"/>
      <c r="C910" s="3"/>
      <c r="D910" s="4"/>
      <c r="E910" s="3"/>
      <c r="F910" s="11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6"/>
      <c r="AQ910" s="6"/>
      <c r="AR910" s="6"/>
      <c r="AS910" s="6"/>
      <c r="AT910" s="6"/>
      <c r="AU910" s="6"/>
      <c r="AV910" s="6"/>
      <c r="AW910" s="6"/>
      <c r="AX910" s="6"/>
      <c r="AY910" s="6"/>
    </row>
    <row r="911" ht="9.75" customHeight="1">
      <c r="A911" s="1"/>
      <c r="B911" s="2"/>
      <c r="C911" s="3"/>
      <c r="D911" s="4"/>
      <c r="E911" s="3"/>
      <c r="F911" s="11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6"/>
      <c r="AQ911" s="6"/>
      <c r="AR911" s="6"/>
      <c r="AS911" s="6"/>
      <c r="AT911" s="6"/>
      <c r="AU911" s="6"/>
      <c r="AV911" s="6"/>
      <c r="AW911" s="6"/>
      <c r="AX911" s="6"/>
      <c r="AY911" s="6"/>
    </row>
    <row r="912" ht="9.75" customHeight="1">
      <c r="A912" s="1"/>
      <c r="B912" s="2"/>
      <c r="C912" s="3"/>
      <c r="D912" s="4"/>
      <c r="E912" s="3"/>
      <c r="F912" s="11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6"/>
      <c r="AQ912" s="6"/>
      <c r="AR912" s="6"/>
      <c r="AS912" s="6"/>
      <c r="AT912" s="6"/>
      <c r="AU912" s="6"/>
      <c r="AV912" s="6"/>
      <c r="AW912" s="6"/>
      <c r="AX912" s="6"/>
      <c r="AY912" s="6"/>
    </row>
    <row r="913" ht="9.75" customHeight="1">
      <c r="A913" s="1"/>
      <c r="B913" s="2"/>
      <c r="C913" s="3"/>
      <c r="D913" s="4"/>
      <c r="E913" s="3"/>
      <c r="F913" s="11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6"/>
      <c r="AQ913" s="6"/>
      <c r="AR913" s="6"/>
      <c r="AS913" s="6"/>
      <c r="AT913" s="6"/>
      <c r="AU913" s="6"/>
      <c r="AV913" s="6"/>
      <c r="AW913" s="6"/>
      <c r="AX913" s="6"/>
      <c r="AY913" s="6"/>
    </row>
    <row r="914" ht="9.75" customHeight="1">
      <c r="A914" s="1"/>
      <c r="B914" s="2"/>
      <c r="C914" s="3"/>
      <c r="D914" s="4"/>
      <c r="E914" s="3"/>
      <c r="F914" s="11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6"/>
      <c r="AQ914" s="6"/>
      <c r="AR914" s="6"/>
      <c r="AS914" s="6"/>
      <c r="AT914" s="6"/>
      <c r="AU914" s="6"/>
      <c r="AV914" s="6"/>
      <c r="AW914" s="6"/>
      <c r="AX914" s="6"/>
      <c r="AY914" s="6"/>
    </row>
    <row r="915" ht="9.75" customHeight="1">
      <c r="A915" s="1"/>
      <c r="B915" s="2"/>
      <c r="C915" s="3"/>
      <c r="D915" s="4"/>
      <c r="E915" s="3"/>
      <c r="F915" s="11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6"/>
      <c r="AQ915" s="6"/>
      <c r="AR915" s="6"/>
      <c r="AS915" s="6"/>
      <c r="AT915" s="6"/>
      <c r="AU915" s="6"/>
      <c r="AV915" s="6"/>
      <c r="AW915" s="6"/>
      <c r="AX915" s="6"/>
      <c r="AY915" s="6"/>
    </row>
    <row r="916" ht="9.75" customHeight="1">
      <c r="A916" s="1"/>
      <c r="B916" s="2"/>
      <c r="C916" s="3"/>
      <c r="D916" s="4"/>
      <c r="E916" s="3"/>
      <c r="F916" s="11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6"/>
      <c r="AQ916" s="6"/>
      <c r="AR916" s="6"/>
      <c r="AS916" s="6"/>
      <c r="AT916" s="6"/>
      <c r="AU916" s="6"/>
      <c r="AV916" s="6"/>
      <c r="AW916" s="6"/>
      <c r="AX916" s="6"/>
      <c r="AY916" s="6"/>
    </row>
    <row r="917" ht="9.75" customHeight="1">
      <c r="A917" s="1"/>
      <c r="B917" s="2"/>
      <c r="C917" s="3"/>
      <c r="D917" s="4"/>
      <c r="E917" s="3"/>
      <c r="F917" s="11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6"/>
      <c r="AQ917" s="6"/>
      <c r="AR917" s="6"/>
      <c r="AS917" s="6"/>
      <c r="AT917" s="6"/>
      <c r="AU917" s="6"/>
      <c r="AV917" s="6"/>
      <c r="AW917" s="6"/>
      <c r="AX917" s="6"/>
      <c r="AY917" s="6"/>
    </row>
    <row r="918" ht="9.75" customHeight="1">
      <c r="A918" s="1"/>
      <c r="B918" s="2"/>
      <c r="C918" s="3"/>
      <c r="D918" s="4"/>
      <c r="E918" s="3"/>
      <c r="F918" s="11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6"/>
      <c r="AQ918" s="6"/>
      <c r="AR918" s="6"/>
      <c r="AS918" s="6"/>
      <c r="AT918" s="6"/>
      <c r="AU918" s="6"/>
      <c r="AV918" s="6"/>
      <c r="AW918" s="6"/>
      <c r="AX918" s="6"/>
      <c r="AY918" s="6"/>
    </row>
    <row r="919" ht="9.75" customHeight="1">
      <c r="A919" s="1"/>
      <c r="B919" s="2"/>
      <c r="C919" s="3"/>
      <c r="D919" s="4"/>
      <c r="E919" s="3"/>
      <c r="F919" s="11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6"/>
      <c r="AQ919" s="6"/>
      <c r="AR919" s="6"/>
      <c r="AS919" s="6"/>
      <c r="AT919" s="6"/>
      <c r="AU919" s="6"/>
      <c r="AV919" s="6"/>
      <c r="AW919" s="6"/>
      <c r="AX919" s="6"/>
      <c r="AY919" s="6"/>
    </row>
    <row r="920" ht="9.75" customHeight="1">
      <c r="A920" s="1"/>
      <c r="B920" s="2"/>
      <c r="C920" s="3"/>
      <c r="D920" s="4"/>
      <c r="E920" s="3"/>
      <c r="F920" s="11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6"/>
      <c r="AQ920" s="6"/>
      <c r="AR920" s="6"/>
      <c r="AS920" s="6"/>
      <c r="AT920" s="6"/>
      <c r="AU920" s="6"/>
      <c r="AV920" s="6"/>
      <c r="AW920" s="6"/>
      <c r="AX920" s="6"/>
      <c r="AY920" s="6"/>
    </row>
    <row r="921" ht="9.75" customHeight="1">
      <c r="A921" s="1"/>
      <c r="B921" s="2"/>
      <c r="C921" s="3"/>
      <c r="D921" s="4"/>
      <c r="E921" s="3"/>
      <c r="F921" s="11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6"/>
      <c r="AQ921" s="6"/>
      <c r="AR921" s="6"/>
      <c r="AS921" s="6"/>
      <c r="AT921" s="6"/>
      <c r="AU921" s="6"/>
      <c r="AV921" s="6"/>
      <c r="AW921" s="6"/>
      <c r="AX921" s="6"/>
      <c r="AY921" s="6"/>
    </row>
    <row r="922" ht="9.75" customHeight="1">
      <c r="A922" s="1"/>
      <c r="B922" s="2"/>
      <c r="C922" s="3"/>
      <c r="D922" s="4"/>
      <c r="E922" s="3"/>
      <c r="F922" s="11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6"/>
      <c r="AQ922" s="6"/>
      <c r="AR922" s="6"/>
      <c r="AS922" s="6"/>
      <c r="AT922" s="6"/>
      <c r="AU922" s="6"/>
      <c r="AV922" s="6"/>
      <c r="AW922" s="6"/>
      <c r="AX922" s="6"/>
      <c r="AY922" s="6"/>
    </row>
    <row r="923" ht="9.75" customHeight="1">
      <c r="A923" s="1"/>
      <c r="B923" s="2"/>
      <c r="C923" s="3"/>
      <c r="D923" s="4"/>
      <c r="E923" s="3"/>
      <c r="F923" s="11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6"/>
      <c r="AQ923" s="6"/>
      <c r="AR923" s="6"/>
      <c r="AS923" s="6"/>
      <c r="AT923" s="6"/>
      <c r="AU923" s="6"/>
      <c r="AV923" s="6"/>
      <c r="AW923" s="6"/>
      <c r="AX923" s="6"/>
      <c r="AY923" s="6"/>
    </row>
    <row r="924" ht="9.75" customHeight="1">
      <c r="A924" s="1"/>
      <c r="B924" s="2"/>
      <c r="C924" s="3"/>
      <c r="D924" s="4"/>
      <c r="E924" s="3"/>
      <c r="F924" s="11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6"/>
      <c r="AQ924" s="6"/>
      <c r="AR924" s="6"/>
      <c r="AS924" s="6"/>
      <c r="AT924" s="6"/>
      <c r="AU924" s="6"/>
      <c r="AV924" s="6"/>
      <c r="AW924" s="6"/>
      <c r="AX924" s="6"/>
      <c r="AY924" s="6"/>
    </row>
    <row r="925" ht="9.75" customHeight="1">
      <c r="A925" s="1"/>
      <c r="B925" s="2"/>
      <c r="C925" s="3"/>
      <c r="D925" s="4"/>
      <c r="E925" s="3"/>
      <c r="F925" s="11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6"/>
      <c r="AQ925" s="6"/>
      <c r="AR925" s="6"/>
      <c r="AS925" s="6"/>
      <c r="AT925" s="6"/>
      <c r="AU925" s="6"/>
      <c r="AV925" s="6"/>
      <c r="AW925" s="6"/>
      <c r="AX925" s="6"/>
      <c r="AY925" s="6"/>
    </row>
    <row r="926" ht="9.75" customHeight="1">
      <c r="A926" s="1"/>
      <c r="B926" s="2"/>
      <c r="C926" s="3"/>
      <c r="D926" s="4"/>
      <c r="E926" s="3"/>
      <c r="F926" s="11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6"/>
      <c r="AQ926" s="6"/>
      <c r="AR926" s="6"/>
      <c r="AS926" s="6"/>
      <c r="AT926" s="6"/>
      <c r="AU926" s="6"/>
      <c r="AV926" s="6"/>
      <c r="AW926" s="6"/>
      <c r="AX926" s="6"/>
      <c r="AY926" s="6"/>
    </row>
    <row r="927" ht="9.75" customHeight="1">
      <c r="A927" s="1"/>
      <c r="B927" s="2"/>
      <c r="C927" s="3"/>
      <c r="D927" s="4"/>
      <c r="E927" s="3"/>
      <c r="F927" s="11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6"/>
      <c r="AQ927" s="6"/>
      <c r="AR927" s="6"/>
      <c r="AS927" s="6"/>
      <c r="AT927" s="6"/>
      <c r="AU927" s="6"/>
      <c r="AV927" s="6"/>
      <c r="AW927" s="6"/>
      <c r="AX927" s="6"/>
      <c r="AY927" s="6"/>
    </row>
    <row r="928" ht="9.75" customHeight="1">
      <c r="A928" s="1"/>
      <c r="B928" s="2"/>
      <c r="C928" s="3"/>
      <c r="D928" s="4"/>
      <c r="E928" s="3"/>
      <c r="F928" s="11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6"/>
      <c r="AQ928" s="6"/>
      <c r="AR928" s="6"/>
      <c r="AS928" s="6"/>
      <c r="AT928" s="6"/>
      <c r="AU928" s="6"/>
      <c r="AV928" s="6"/>
      <c r="AW928" s="6"/>
      <c r="AX928" s="6"/>
      <c r="AY928" s="6"/>
    </row>
    <row r="929" ht="9.75" customHeight="1">
      <c r="A929" s="1"/>
      <c r="B929" s="2"/>
      <c r="C929" s="3"/>
      <c r="D929" s="4"/>
      <c r="E929" s="3"/>
      <c r="F929" s="11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6"/>
      <c r="AQ929" s="6"/>
      <c r="AR929" s="6"/>
      <c r="AS929" s="6"/>
      <c r="AT929" s="6"/>
      <c r="AU929" s="6"/>
      <c r="AV929" s="6"/>
      <c r="AW929" s="6"/>
      <c r="AX929" s="6"/>
      <c r="AY929" s="6"/>
    </row>
    <row r="930" ht="9.75" customHeight="1">
      <c r="A930" s="1"/>
      <c r="B930" s="2"/>
      <c r="C930" s="3"/>
      <c r="D930" s="4"/>
      <c r="E930" s="3"/>
      <c r="F930" s="11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6"/>
      <c r="AQ930" s="6"/>
      <c r="AR930" s="6"/>
      <c r="AS930" s="6"/>
      <c r="AT930" s="6"/>
      <c r="AU930" s="6"/>
      <c r="AV930" s="6"/>
      <c r="AW930" s="6"/>
      <c r="AX930" s="6"/>
      <c r="AY930" s="6"/>
    </row>
    <row r="931" ht="9.75" customHeight="1">
      <c r="A931" s="1"/>
      <c r="B931" s="2"/>
      <c r="C931" s="3"/>
      <c r="D931" s="4"/>
      <c r="E931" s="3"/>
      <c r="F931" s="11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6"/>
      <c r="AQ931" s="6"/>
      <c r="AR931" s="6"/>
      <c r="AS931" s="6"/>
      <c r="AT931" s="6"/>
      <c r="AU931" s="6"/>
      <c r="AV931" s="6"/>
      <c r="AW931" s="6"/>
      <c r="AX931" s="6"/>
      <c r="AY931" s="6"/>
    </row>
    <row r="932" ht="9.75" customHeight="1">
      <c r="A932" s="1"/>
      <c r="B932" s="2"/>
      <c r="C932" s="3"/>
      <c r="D932" s="4"/>
      <c r="E932" s="3"/>
      <c r="F932" s="11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6"/>
      <c r="AQ932" s="6"/>
      <c r="AR932" s="6"/>
      <c r="AS932" s="6"/>
      <c r="AT932" s="6"/>
      <c r="AU932" s="6"/>
      <c r="AV932" s="6"/>
      <c r="AW932" s="6"/>
      <c r="AX932" s="6"/>
      <c r="AY932" s="6"/>
    </row>
    <row r="933" ht="9.75" customHeight="1">
      <c r="A933" s="1"/>
      <c r="B933" s="2"/>
      <c r="C933" s="3"/>
      <c r="D933" s="4"/>
      <c r="E933" s="3"/>
      <c r="F933" s="11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6"/>
      <c r="AQ933" s="6"/>
      <c r="AR933" s="6"/>
      <c r="AS933" s="6"/>
      <c r="AT933" s="6"/>
      <c r="AU933" s="6"/>
      <c r="AV933" s="6"/>
      <c r="AW933" s="6"/>
      <c r="AX933" s="6"/>
      <c r="AY933" s="6"/>
    </row>
    <row r="934" ht="9.75" customHeight="1">
      <c r="A934" s="1"/>
      <c r="B934" s="2"/>
      <c r="C934" s="3"/>
      <c r="D934" s="4"/>
      <c r="E934" s="3"/>
      <c r="F934" s="11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6"/>
      <c r="AQ934" s="6"/>
      <c r="AR934" s="6"/>
      <c r="AS934" s="6"/>
      <c r="AT934" s="6"/>
      <c r="AU934" s="6"/>
      <c r="AV934" s="6"/>
      <c r="AW934" s="6"/>
      <c r="AX934" s="6"/>
      <c r="AY934" s="6"/>
    </row>
    <row r="935" ht="9.75" customHeight="1">
      <c r="A935" s="1"/>
      <c r="B935" s="2"/>
      <c r="C935" s="3"/>
      <c r="D935" s="4"/>
      <c r="E935" s="3"/>
      <c r="F935" s="11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6"/>
      <c r="AQ935" s="6"/>
      <c r="AR935" s="6"/>
      <c r="AS935" s="6"/>
      <c r="AT935" s="6"/>
      <c r="AU935" s="6"/>
      <c r="AV935" s="6"/>
      <c r="AW935" s="6"/>
      <c r="AX935" s="6"/>
      <c r="AY935" s="6"/>
    </row>
    <row r="936" ht="9.75" customHeight="1">
      <c r="A936" s="1"/>
      <c r="B936" s="2"/>
      <c r="C936" s="3"/>
      <c r="D936" s="4"/>
      <c r="E936" s="3"/>
      <c r="F936" s="11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6"/>
      <c r="AQ936" s="6"/>
      <c r="AR936" s="6"/>
      <c r="AS936" s="6"/>
      <c r="AT936" s="6"/>
      <c r="AU936" s="6"/>
      <c r="AV936" s="6"/>
      <c r="AW936" s="6"/>
      <c r="AX936" s="6"/>
      <c r="AY936" s="6"/>
    </row>
    <row r="937" ht="9.75" customHeight="1">
      <c r="A937" s="1"/>
      <c r="B937" s="2"/>
      <c r="C937" s="3"/>
      <c r="D937" s="4"/>
      <c r="E937" s="3"/>
      <c r="F937" s="11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6"/>
      <c r="AQ937" s="6"/>
      <c r="AR937" s="6"/>
      <c r="AS937" s="6"/>
      <c r="AT937" s="6"/>
      <c r="AU937" s="6"/>
      <c r="AV937" s="6"/>
      <c r="AW937" s="6"/>
      <c r="AX937" s="6"/>
      <c r="AY937" s="6"/>
    </row>
    <row r="938" ht="9.75" customHeight="1">
      <c r="A938" s="1"/>
      <c r="B938" s="2"/>
      <c r="C938" s="3"/>
      <c r="D938" s="4"/>
      <c r="E938" s="3"/>
      <c r="F938" s="11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6"/>
      <c r="AQ938" s="6"/>
      <c r="AR938" s="6"/>
      <c r="AS938" s="6"/>
      <c r="AT938" s="6"/>
      <c r="AU938" s="6"/>
      <c r="AV938" s="6"/>
      <c r="AW938" s="6"/>
      <c r="AX938" s="6"/>
      <c r="AY938" s="6"/>
    </row>
    <row r="939" ht="9.75" customHeight="1">
      <c r="A939" s="1"/>
      <c r="B939" s="2"/>
      <c r="C939" s="3"/>
      <c r="D939" s="4"/>
      <c r="E939" s="3"/>
      <c r="F939" s="11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6"/>
      <c r="AQ939" s="6"/>
      <c r="AR939" s="6"/>
      <c r="AS939" s="6"/>
      <c r="AT939" s="6"/>
      <c r="AU939" s="6"/>
      <c r="AV939" s="6"/>
      <c r="AW939" s="6"/>
      <c r="AX939" s="6"/>
      <c r="AY939" s="6"/>
    </row>
    <row r="940" ht="9.75" customHeight="1">
      <c r="A940" s="1"/>
      <c r="B940" s="2"/>
      <c r="C940" s="3"/>
      <c r="D940" s="4"/>
      <c r="E940" s="3"/>
      <c r="F940" s="11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6"/>
      <c r="AQ940" s="6"/>
      <c r="AR940" s="6"/>
      <c r="AS940" s="6"/>
      <c r="AT940" s="6"/>
      <c r="AU940" s="6"/>
      <c r="AV940" s="6"/>
      <c r="AW940" s="6"/>
      <c r="AX940" s="6"/>
      <c r="AY940" s="6"/>
    </row>
    <row r="941" ht="9.75" customHeight="1">
      <c r="A941" s="1"/>
      <c r="B941" s="2"/>
      <c r="C941" s="3"/>
      <c r="D941" s="4"/>
      <c r="E941" s="3"/>
      <c r="F941" s="11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6"/>
      <c r="AQ941" s="6"/>
      <c r="AR941" s="6"/>
      <c r="AS941" s="6"/>
      <c r="AT941" s="6"/>
      <c r="AU941" s="6"/>
      <c r="AV941" s="6"/>
      <c r="AW941" s="6"/>
      <c r="AX941" s="6"/>
      <c r="AY941" s="6"/>
    </row>
    <row r="942" ht="9.75" customHeight="1">
      <c r="A942" s="1"/>
      <c r="B942" s="2"/>
      <c r="C942" s="3"/>
      <c r="D942" s="4"/>
      <c r="E942" s="3"/>
      <c r="F942" s="11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6"/>
      <c r="AQ942" s="6"/>
      <c r="AR942" s="6"/>
      <c r="AS942" s="6"/>
      <c r="AT942" s="6"/>
      <c r="AU942" s="6"/>
      <c r="AV942" s="6"/>
      <c r="AW942" s="6"/>
      <c r="AX942" s="6"/>
      <c r="AY942" s="6"/>
    </row>
    <row r="943" ht="9.75" customHeight="1">
      <c r="A943" s="1"/>
      <c r="B943" s="2"/>
      <c r="C943" s="3"/>
      <c r="D943" s="4"/>
      <c r="E943" s="3"/>
      <c r="F943" s="11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6"/>
      <c r="AQ943" s="6"/>
      <c r="AR943" s="6"/>
      <c r="AS943" s="6"/>
      <c r="AT943" s="6"/>
      <c r="AU943" s="6"/>
      <c r="AV943" s="6"/>
      <c r="AW943" s="6"/>
      <c r="AX943" s="6"/>
      <c r="AY943" s="6"/>
    </row>
    <row r="944" ht="9.75" customHeight="1">
      <c r="A944" s="1"/>
      <c r="B944" s="2"/>
      <c r="C944" s="3"/>
      <c r="D944" s="4"/>
      <c r="E944" s="3"/>
      <c r="F944" s="11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6"/>
      <c r="AQ944" s="6"/>
      <c r="AR944" s="6"/>
      <c r="AS944" s="6"/>
      <c r="AT944" s="6"/>
      <c r="AU944" s="6"/>
      <c r="AV944" s="6"/>
      <c r="AW944" s="6"/>
      <c r="AX944" s="6"/>
      <c r="AY944" s="6"/>
    </row>
    <row r="945" ht="9.75" customHeight="1">
      <c r="A945" s="1"/>
      <c r="B945" s="2"/>
      <c r="C945" s="3"/>
      <c r="D945" s="4"/>
      <c r="E945" s="3"/>
      <c r="F945" s="11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6"/>
      <c r="AQ945" s="6"/>
      <c r="AR945" s="6"/>
      <c r="AS945" s="6"/>
      <c r="AT945" s="6"/>
      <c r="AU945" s="6"/>
      <c r="AV945" s="6"/>
      <c r="AW945" s="6"/>
      <c r="AX945" s="6"/>
      <c r="AY945" s="6"/>
    </row>
    <row r="946" ht="9.75" customHeight="1">
      <c r="A946" s="1"/>
      <c r="B946" s="2"/>
      <c r="C946" s="3"/>
      <c r="D946" s="4"/>
      <c r="E946" s="3"/>
      <c r="F946" s="11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6"/>
      <c r="AQ946" s="6"/>
      <c r="AR946" s="6"/>
      <c r="AS946" s="6"/>
      <c r="AT946" s="6"/>
      <c r="AU946" s="6"/>
      <c r="AV946" s="6"/>
      <c r="AW946" s="6"/>
      <c r="AX946" s="6"/>
      <c r="AY946" s="6"/>
    </row>
    <row r="947" ht="9.75" customHeight="1">
      <c r="A947" s="1"/>
      <c r="B947" s="2"/>
      <c r="C947" s="3"/>
      <c r="D947" s="4"/>
      <c r="E947" s="3"/>
      <c r="F947" s="11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6"/>
      <c r="AQ947" s="6"/>
      <c r="AR947" s="6"/>
      <c r="AS947" s="6"/>
      <c r="AT947" s="6"/>
      <c r="AU947" s="6"/>
      <c r="AV947" s="6"/>
      <c r="AW947" s="6"/>
      <c r="AX947" s="6"/>
      <c r="AY947" s="6"/>
    </row>
    <row r="948" ht="9.75" customHeight="1">
      <c r="A948" s="1"/>
      <c r="B948" s="2"/>
      <c r="C948" s="3"/>
      <c r="D948" s="4"/>
      <c r="E948" s="3"/>
      <c r="F948" s="11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6"/>
      <c r="AQ948" s="6"/>
      <c r="AR948" s="6"/>
      <c r="AS948" s="6"/>
      <c r="AT948" s="6"/>
      <c r="AU948" s="6"/>
      <c r="AV948" s="6"/>
      <c r="AW948" s="6"/>
      <c r="AX948" s="6"/>
      <c r="AY948" s="6"/>
    </row>
    <row r="949" ht="9.75" customHeight="1">
      <c r="A949" s="1"/>
      <c r="B949" s="2"/>
      <c r="C949" s="3"/>
      <c r="D949" s="4"/>
      <c r="E949" s="3"/>
      <c r="F949" s="11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6"/>
      <c r="AQ949" s="6"/>
      <c r="AR949" s="6"/>
      <c r="AS949" s="6"/>
      <c r="AT949" s="6"/>
      <c r="AU949" s="6"/>
      <c r="AV949" s="6"/>
      <c r="AW949" s="6"/>
      <c r="AX949" s="6"/>
      <c r="AY949" s="6"/>
    </row>
    <row r="950" ht="9.75" customHeight="1">
      <c r="A950" s="1"/>
      <c r="B950" s="2"/>
      <c r="C950" s="3"/>
      <c r="D950" s="4"/>
      <c r="E950" s="3"/>
      <c r="F950" s="11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6"/>
      <c r="AQ950" s="6"/>
      <c r="AR950" s="6"/>
      <c r="AS950" s="6"/>
      <c r="AT950" s="6"/>
      <c r="AU950" s="6"/>
      <c r="AV950" s="6"/>
      <c r="AW950" s="6"/>
      <c r="AX950" s="6"/>
      <c r="AY950" s="6"/>
    </row>
    <row r="951" ht="9.75" customHeight="1">
      <c r="A951" s="1"/>
      <c r="B951" s="2"/>
      <c r="C951" s="3"/>
      <c r="D951" s="4"/>
      <c r="E951" s="3"/>
      <c r="F951" s="11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6"/>
      <c r="AQ951" s="6"/>
      <c r="AR951" s="6"/>
      <c r="AS951" s="6"/>
      <c r="AT951" s="6"/>
      <c r="AU951" s="6"/>
      <c r="AV951" s="6"/>
      <c r="AW951" s="6"/>
      <c r="AX951" s="6"/>
      <c r="AY951" s="6"/>
    </row>
    <row r="952" ht="9.75" customHeight="1">
      <c r="A952" s="1"/>
      <c r="B952" s="2"/>
      <c r="C952" s="3"/>
      <c r="D952" s="4"/>
      <c r="E952" s="3"/>
      <c r="F952" s="11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6"/>
      <c r="AQ952" s="6"/>
      <c r="AR952" s="6"/>
      <c r="AS952" s="6"/>
      <c r="AT952" s="6"/>
      <c r="AU952" s="6"/>
      <c r="AV952" s="6"/>
      <c r="AW952" s="6"/>
      <c r="AX952" s="6"/>
      <c r="AY952" s="6"/>
    </row>
    <row r="953" ht="9.75" customHeight="1">
      <c r="A953" s="1"/>
      <c r="B953" s="2"/>
      <c r="C953" s="3"/>
      <c r="D953" s="4"/>
      <c r="E953" s="3"/>
      <c r="F953" s="11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6"/>
      <c r="AQ953" s="6"/>
      <c r="AR953" s="6"/>
      <c r="AS953" s="6"/>
      <c r="AT953" s="6"/>
      <c r="AU953" s="6"/>
      <c r="AV953" s="6"/>
      <c r="AW953" s="6"/>
      <c r="AX953" s="6"/>
      <c r="AY953" s="6"/>
    </row>
    <row r="954" ht="9.75" customHeight="1">
      <c r="A954" s="1"/>
      <c r="B954" s="2"/>
      <c r="C954" s="3"/>
      <c r="D954" s="4"/>
      <c r="E954" s="3"/>
      <c r="F954" s="11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6"/>
      <c r="AQ954" s="6"/>
      <c r="AR954" s="6"/>
      <c r="AS954" s="6"/>
      <c r="AT954" s="6"/>
      <c r="AU954" s="6"/>
      <c r="AV954" s="6"/>
      <c r="AW954" s="6"/>
      <c r="AX954" s="6"/>
      <c r="AY954" s="6"/>
    </row>
    <row r="955" ht="9.75" customHeight="1">
      <c r="A955" s="1"/>
      <c r="B955" s="2"/>
      <c r="C955" s="3"/>
      <c r="D955" s="4"/>
      <c r="E955" s="3"/>
      <c r="F955" s="11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6"/>
      <c r="AQ955" s="6"/>
      <c r="AR955" s="6"/>
      <c r="AS955" s="6"/>
      <c r="AT955" s="6"/>
      <c r="AU955" s="6"/>
      <c r="AV955" s="6"/>
      <c r="AW955" s="6"/>
      <c r="AX955" s="6"/>
      <c r="AY955" s="6"/>
    </row>
    <row r="956" ht="9.75" customHeight="1">
      <c r="A956" s="1"/>
      <c r="B956" s="2"/>
      <c r="C956" s="3"/>
      <c r="D956" s="4"/>
      <c r="E956" s="3"/>
      <c r="F956" s="11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6"/>
      <c r="AQ956" s="6"/>
      <c r="AR956" s="6"/>
      <c r="AS956" s="6"/>
      <c r="AT956" s="6"/>
      <c r="AU956" s="6"/>
      <c r="AV956" s="6"/>
      <c r="AW956" s="6"/>
      <c r="AX956" s="6"/>
      <c r="AY956" s="6"/>
    </row>
    <row r="957" ht="9.75" customHeight="1">
      <c r="A957" s="1"/>
      <c r="B957" s="2"/>
      <c r="C957" s="3"/>
      <c r="D957" s="4"/>
      <c r="E957" s="3"/>
      <c r="F957" s="11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6"/>
      <c r="AQ957" s="6"/>
      <c r="AR957" s="6"/>
      <c r="AS957" s="6"/>
      <c r="AT957" s="6"/>
      <c r="AU957" s="6"/>
      <c r="AV957" s="6"/>
      <c r="AW957" s="6"/>
      <c r="AX957" s="6"/>
      <c r="AY957" s="6"/>
    </row>
    <row r="958" ht="9.75" customHeight="1">
      <c r="A958" s="1"/>
      <c r="B958" s="2"/>
      <c r="C958" s="3"/>
      <c r="D958" s="4"/>
      <c r="E958" s="3"/>
      <c r="F958" s="11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6"/>
      <c r="AQ958" s="6"/>
      <c r="AR958" s="6"/>
      <c r="AS958" s="6"/>
      <c r="AT958" s="6"/>
      <c r="AU958" s="6"/>
      <c r="AV958" s="6"/>
      <c r="AW958" s="6"/>
      <c r="AX958" s="6"/>
      <c r="AY958" s="6"/>
    </row>
    <row r="959" ht="9.75" customHeight="1">
      <c r="A959" s="1"/>
      <c r="B959" s="2"/>
      <c r="C959" s="3"/>
      <c r="D959" s="4"/>
      <c r="E959" s="3"/>
      <c r="F959" s="11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6"/>
      <c r="AQ959" s="6"/>
      <c r="AR959" s="6"/>
      <c r="AS959" s="6"/>
      <c r="AT959" s="6"/>
      <c r="AU959" s="6"/>
      <c r="AV959" s="6"/>
      <c r="AW959" s="6"/>
      <c r="AX959" s="6"/>
      <c r="AY959" s="6"/>
    </row>
    <row r="960" ht="9.75" customHeight="1">
      <c r="A960" s="1"/>
      <c r="B960" s="2"/>
      <c r="C960" s="3"/>
      <c r="D960" s="4"/>
      <c r="E960" s="3"/>
      <c r="F960" s="11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6"/>
      <c r="AQ960" s="6"/>
      <c r="AR960" s="6"/>
      <c r="AS960" s="6"/>
      <c r="AT960" s="6"/>
      <c r="AU960" s="6"/>
      <c r="AV960" s="6"/>
      <c r="AW960" s="6"/>
      <c r="AX960" s="6"/>
      <c r="AY960" s="6"/>
    </row>
    <row r="961" ht="9.75" customHeight="1">
      <c r="A961" s="1"/>
      <c r="B961" s="2"/>
      <c r="C961" s="3"/>
      <c r="D961" s="4"/>
      <c r="E961" s="3"/>
      <c r="F961" s="11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6"/>
      <c r="AQ961" s="6"/>
      <c r="AR961" s="6"/>
      <c r="AS961" s="6"/>
      <c r="AT961" s="6"/>
      <c r="AU961" s="6"/>
      <c r="AV961" s="6"/>
      <c r="AW961" s="6"/>
      <c r="AX961" s="6"/>
      <c r="AY961" s="6"/>
    </row>
    <row r="962" ht="9.75" customHeight="1">
      <c r="A962" s="1"/>
      <c r="B962" s="2"/>
      <c r="C962" s="3"/>
      <c r="D962" s="4"/>
      <c r="E962" s="3"/>
      <c r="F962" s="11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6"/>
      <c r="AQ962" s="6"/>
      <c r="AR962" s="6"/>
      <c r="AS962" s="6"/>
      <c r="AT962" s="6"/>
      <c r="AU962" s="6"/>
      <c r="AV962" s="6"/>
      <c r="AW962" s="6"/>
      <c r="AX962" s="6"/>
      <c r="AY962" s="6"/>
    </row>
    <row r="963" ht="9.75" customHeight="1">
      <c r="A963" s="1"/>
      <c r="B963" s="2"/>
      <c r="C963" s="3"/>
      <c r="D963" s="4"/>
      <c r="E963" s="3"/>
      <c r="F963" s="11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6"/>
      <c r="AQ963" s="6"/>
      <c r="AR963" s="6"/>
      <c r="AS963" s="6"/>
      <c r="AT963" s="6"/>
      <c r="AU963" s="6"/>
      <c r="AV963" s="6"/>
      <c r="AW963" s="6"/>
      <c r="AX963" s="6"/>
      <c r="AY963" s="6"/>
    </row>
    <row r="964" ht="9.75" customHeight="1">
      <c r="A964" s="1"/>
      <c r="B964" s="2"/>
      <c r="C964" s="3"/>
      <c r="D964" s="4"/>
      <c r="E964" s="3"/>
      <c r="F964" s="11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6"/>
      <c r="AQ964" s="6"/>
      <c r="AR964" s="6"/>
      <c r="AS964" s="6"/>
      <c r="AT964" s="6"/>
      <c r="AU964" s="6"/>
      <c r="AV964" s="6"/>
      <c r="AW964" s="6"/>
      <c r="AX964" s="6"/>
      <c r="AY964" s="6"/>
    </row>
    <row r="965" ht="9.75" customHeight="1">
      <c r="A965" s="1"/>
      <c r="B965" s="2"/>
      <c r="C965" s="3"/>
      <c r="D965" s="4"/>
      <c r="E965" s="3"/>
      <c r="F965" s="11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6"/>
      <c r="AQ965" s="6"/>
      <c r="AR965" s="6"/>
      <c r="AS965" s="6"/>
      <c r="AT965" s="6"/>
      <c r="AU965" s="6"/>
      <c r="AV965" s="6"/>
      <c r="AW965" s="6"/>
      <c r="AX965" s="6"/>
      <c r="AY965" s="6"/>
    </row>
    <row r="966" ht="9.75" customHeight="1">
      <c r="A966" s="1"/>
      <c r="B966" s="2"/>
      <c r="C966" s="3"/>
      <c r="D966" s="4"/>
      <c r="E966" s="3"/>
      <c r="F966" s="11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6"/>
      <c r="AQ966" s="6"/>
      <c r="AR966" s="6"/>
      <c r="AS966" s="6"/>
      <c r="AT966" s="6"/>
      <c r="AU966" s="6"/>
      <c r="AV966" s="6"/>
      <c r="AW966" s="6"/>
      <c r="AX966" s="6"/>
      <c r="AY966" s="6"/>
    </row>
    <row r="967" ht="9.75" customHeight="1">
      <c r="A967" s="1"/>
      <c r="B967" s="2"/>
      <c r="C967" s="3"/>
      <c r="D967" s="4"/>
      <c r="E967" s="3"/>
      <c r="F967" s="11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6"/>
      <c r="AQ967" s="6"/>
      <c r="AR967" s="6"/>
      <c r="AS967" s="6"/>
      <c r="AT967" s="6"/>
      <c r="AU967" s="6"/>
      <c r="AV967" s="6"/>
      <c r="AW967" s="6"/>
      <c r="AX967" s="6"/>
      <c r="AY967" s="6"/>
    </row>
    <row r="968" ht="9.75" customHeight="1">
      <c r="A968" s="1"/>
      <c r="B968" s="2"/>
      <c r="C968" s="3"/>
      <c r="D968" s="4"/>
      <c r="E968" s="3"/>
      <c r="F968" s="11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6"/>
      <c r="AQ968" s="6"/>
      <c r="AR968" s="6"/>
      <c r="AS968" s="6"/>
      <c r="AT968" s="6"/>
      <c r="AU968" s="6"/>
      <c r="AV968" s="6"/>
      <c r="AW968" s="6"/>
      <c r="AX968" s="6"/>
      <c r="AY968" s="6"/>
    </row>
    <row r="969" ht="9.75" customHeight="1">
      <c r="A969" s="1"/>
      <c r="B969" s="2"/>
      <c r="C969" s="3"/>
      <c r="D969" s="4"/>
      <c r="E969" s="3"/>
      <c r="F969" s="11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6"/>
      <c r="AQ969" s="6"/>
      <c r="AR969" s="6"/>
      <c r="AS969" s="6"/>
      <c r="AT969" s="6"/>
      <c r="AU969" s="6"/>
      <c r="AV969" s="6"/>
      <c r="AW969" s="6"/>
      <c r="AX969" s="6"/>
      <c r="AY969" s="6"/>
    </row>
    <row r="970" ht="9.75" customHeight="1">
      <c r="A970" s="1"/>
      <c r="B970" s="2"/>
      <c r="C970" s="3"/>
      <c r="D970" s="4"/>
      <c r="E970" s="3"/>
      <c r="F970" s="11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6"/>
      <c r="AQ970" s="6"/>
      <c r="AR970" s="6"/>
      <c r="AS970" s="6"/>
      <c r="AT970" s="6"/>
      <c r="AU970" s="6"/>
      <c r="AV970" s="6"/>
      <c r="AW970" s="6"/>
      <c r="AX970" s="6"/>
      <c r="AY970" s="6"/>
    </row>
    <row r="971" ht="9.75" customHeight="1">
      <c r="A971" s="1"/>
      <c r="B971" s="2"/>
      <c r="C971" s="3"/>
      <c r="D971" s="4"/>
      <c r="E971" s="3"/>
      <c r="F971" s="11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6"/>
      <c r="AQ971" s="6"/>
      <c r="AR971" s="6"/>
      <c r="AS971" s="6"/>
      <c r="AT971" s="6"/>
      <c r="AU971" s="6"/>
      <c r="AV971" s="6"/>
      <c r="AW971" s="6"/>
      <c r="AX971" s="6"/>
      <c r="AY971" s="6"/>
    </row>
    <row r="972" ht="9.75" customHeight="1">
      <c r="A972" s="1"/>
      <c r="B972" s="2"/>
      <c r="C972" s="3"/>
      <c r="D972" s="4"/>
      <c r="E972" s="3"/>
      <c r="F972" s="11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6"/>
      <c r="AQ972" s="6"/>
      <c r="AR972" s="6"/>
      <c r="AS972" s="6"/>
      <c r="AT972" s="6"/>
      <c r="AU972" s="6"/>
      <c r="AV972" s="6"/>
      <c r="AW972" s="6"/>
      <c r="AX972" s="6"/>
      <c r="AY972" s="6"/>
    </row>
    <row r="973" ht="9.75" customHeight="1">
      <c r="A973" s="1"/>
      <c r="B973" s="2"/>
      <c r="C973" s="3"/>
      <c r="D973" s="4"/>
      <c r="E973" s="3"/>
      <c r="F973" s="11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6"/>
      <c r="AQ973" s="6"/>
      <c r="AR973" s="6"/>
      <c r="AS973" s="6"/>
      <c r="AT973" s="6"/>
      <c r="AU973" s="6"/>
      <c r="AV973" s="6"/>
      <c r="AW973" s="6"/>
      <c r="AX973" s="6"/>
      <c r="AY973" s="6"/>
    </row>
    <row r="974" ht="9.75" customHeight="1">
      <c r="A974" s="1"/>
      <c r="B974" s="2"/>
      <c r="C974" s="3"/>
      <c r="D974" s="4"/>
      <c r="E974" s="3"/>
      <c r="F974" s="11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6"/>
      <c r="AQ974" s="6"/>
      <c r="AR974" s="6"/>
      <c r="AS974" s="6"/>
      <c r="AT974" s="6"/>
      <c r="AU974" s="6"/>
      <c r="AV974" s="6"/>
      <c r="AW974" s="6"/>
      <c r="AX974" s="6"/>
      <c r="AY974" s="6"/>
    </row>
    <row r="975" ht="9.75" customHeight="1">
      <c r="A975" s="1"/>
      <c r="B975" s="2"/>
      <c r="C975" s="3"/>
      <c r="D975" s="4"/>
      <c r="E975" s="3"/>
      <c r="F975" s="11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6"/>
      <c r="AQ975" s="6"/>
      <c r="AR975" s="6"/>
      <c r="AS975" s="6"/>
      <c r="AT975" s="6"/>
      <c r="AU975" s="6"/>
      <c r="AV975" s="6"/>
      <c r="AW975" s="6"/>
      <c r="AX975" s="6"/>
      <c r="AY975" s="6"/>
    </row>
    <row r="976" ht="9.75" customHeight="1">
      <c r="A976" s="1"/>
      <c r="B976" s="2"/>
      <c r="C976" s="3"/>
      <c r="D976" s="4"/>
      <c r="E976" s="3"/>
      <c r="F976" s="11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6"/>
      <c r="AQ976" s="6"/>
      <c r="AR976" s="6"/>
      <c r="AS976" s="6"/>
      <c r="AT976" s="6"/>
      <c r="AU976" s="6"/>
      <c r="AV976" s="6"/>
      <c r="AW976" s="6"/>
      <c r="AX976" s="6"/>
      <c r="AY976" s="6"/>
    </row>
    <row r="977" ht="9.75" customHeight="1">
      <c r="A977" s="1"/>
      <c r="B977" s="2"/>
      <c r="C977" s="3"/>
      <c r="D977" s="4"/>
      <c r="E977" s="3"/>
      <c r="F977" s="11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6"/>
      <c r="AQ977" s="6"/>
      <c r="AR977" s="6"/>
      <c r="AS977" s="6"/>
      <c r="AT977" s="6"/>
      <c r="AU977" s="6"/>
      <c r="AV977" s="6"/>
      <c r="AW977" s="6"/>
      <c r="AX977" s="6"/>
      <c r="AY977" s="6"/>
    </row>
    <row r="978" ht="9.75" customHeight="1">
      <c r="A978" s="1"/>
      <c r="B978" s="2"/>
      <c r="C978" s="3"/>
      <c r="D978" s="4"/>
      <c r="E978" s="3"/>
      <c r="F978" s="11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6"/>
      <c r="AQ978" s="6"/>
      <c r="AR978" s="6"/>
      <c r="AS978" s="6"/>
      <c r="AT978" s="6"/>
      <c r="AU978" s="6"/>
      <c r="AV978" s="6"/>
      <c r="AW978" s="6"/>
      <c r="AX978" s="6"/>
      <c r="AY978" s="6"/>
    </row>
    <row r="979" ht="9.75" customHeight="1">
      <c r="A979" s="1"/>
      <c r="B979" s="2"/>
      <c r="C979" s="3"/>
      <c r="D979" s="4"/>
      <c r="E979" s="3"/>
      <c r="F979" s="11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6"/>
      <c r="AQ979" s="6"/>
      <c r="AR979" s="6"/>
      <c r="AS979" s="6"/>
      <c r="AT979" s="6"/>
      <c r="AU979" s="6"/>
      <c r="AV979" s="6"/>
      <c r="AW979" s="6"/>
      <c r="AX979" s="6"/>
      <c r="AY979" s="6"/>
    </row>
    <row r="980" ht="9.75" customHeight="1">
      <c r="A980" s="1"/>
      <c r="B980" s="2"/>
      <c r="C980" s="3"/>
      <c r="D980" s="4"/>
      <c r="E980" s="3"/>
      <c r="F980" s="11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6"/>
      <c r="AQ980" s="6"/>
      <c r="AR980" s="6"/>
      <c r="AS980" s="6"/>
      <c r="AT980" s="6"/>
      <c r="AU980" s="6"/>
      <c r="AV980" s="6"/>
      <c r="AW980" s="6"/>
      <c r="AX980" s="6"/>
      <c r="AY980" s="6"/>
    </row>
    <row r="981" ht="9.75" customHeight="1">
      <c r="A981" s="1"/>
      <c r="B981" s="2"/>
      <c r="C981" s="3"/>
      <c r="D981" s="4"/>
      <c r="E981" s="3"/>
      <c r="F981" s="11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6"/>
      <c r="AQ981" s="6"/>
      <c r="AR981" s="6"/>
      <c r="AS981" s="6"/>
      <c r="AT981" s="6"/>
      <c r="AU981" s="6"/>
      <c r="AV981" s="6"/>
      <c r="AW981" s="6"/>
      <c r="AX981" s="6"/>
      <c r="AY981" s="6"/>
    </row>
    <row r="982" ht="9.75" customHeight="1">
      <c r="A982" s="1"/>
      <c r="B982" s="2"/>
      <c r="C982" s="3"/>
      <c r="D982" s="4"/>
      <c r="E982" s="3"/>
      <c r="F982" s="11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6"/>
      <c r="AQ982" s="6"/>
      <c r="AR982" s="6"/>
      <c r="AS982" s="6"/>
      <c r="AT982" s="6"/>
      <c r="AU982" s="6"/>
      <c r="AV982" s="6"/>
      <c r="AW982" s="6"/>
      <c r="AX982" s="6"/>
      <c r="AY982" s="6"/>
    </row>
    <row r="983" ht="9.75" customHeight="1">
      <c r="A983" s="1"/>
      <c r="B983" s="2"/>
      <c r="C983" s="3"/>
      <c r="D983" s="4"/>
      <c r="E983" s="3"/>
      <c r="F983" s="11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6"/>
      <c r="AQ983" s="6"/>
      <c r="AR983" s="6"/>
      <c r="AS983" s="6"/>
      <c r="AT983" s="6"/>
      <c r="AU983" s="6"/>
      <c r="AV983" s="6"/>
      <c r="AW983" s="6"/>
      <c r="AX983" s="6"/>
      <c r="AY983" s="6"/>
    </row>
    <row r="984" ht="9.75" customHeight="1">
      <c r="A984" s="1"/>
      <c r="B984" s="2"/>
      <c r="C984" s="3"/>
      <c r="D984" s="4"/>
      <c r="E984" s="3"/>
      <c r="F984" s="11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6"/>
      <c r="AQ984" s="6"/>
      <c r="AR984" s="6"/>
      <c r="AS984" s="6"/>
      <c r="AT984" s="6"/>
      <c r="AU984" s="6"/>
      <c r="AV984" s="6"/>
      <c r="AW984" s="6"/>
      <c r="AX984" s="6"/>
      <c r="AY984" s="6"/>
    </row>
    <row r="985" ht="9.75" customHeight="1">
      <c r="A985" s="1"/>
      <c r="B985" s="2"/>
      <c r="C985" s="3"/>
      <c r="D985" s="4"/>
      <c r="E985" s="3"/>
      <c r="F985" s="11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6"/>
      <c r="AQ985" s="6"/>
      <c r="AR985" s="6"/>
      <c r="AS985" s="6"/>
      <c r="AT985" s="6"/>
      <c r="AU985" s="6"/>
      <c r="AV985" s="6"/>
      <c r="AW985" s="6"/>
      <c r="AX985" s="6"/>
      <c r="AY985" s="6"/>
    </row>
    <row r="986" ht="9.75" customHeight="1">
      <c r="A986" s="1"/>
      <c r="B986" s="2"/>
      <c r="C986" s="3"/>
      <c r="D986" s="4"/>
      <c r="E986" s="3"/>
      <c r="F986" s="11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6"/>
      <c r="AQ986" s="6"/>
      <c r="AR986" s="6"/>
      <c r="AS986" s="6"/>
      <c r="AT986" s="6"/>
      <c r="AU986" s="6"/>
      <c r="AV986" s="6"/>
      <c r="AW986" s="6"/>
      <c r="AX986" s="6"/>
      <c r="AY986" s="6"/>
    </row>
    <row r="987" ht="9.75" customHeight="1">
      <c r="A987" s="1"/>
      <c r="B987" s="2"/>
      <c r="C987" s="3"/>
      <c r="D987" s="4"/>
      <c r="E987" s="3"/>
      <c r="F987" s="11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6"/>
      <c r="AQ987" s="6"/>
      <c r="AR987" s="6"/>
      <c r="AS987" s="6"/>
      <c r="AT987" s="6"/>
      <c r="AU987" s="6"/>
      <c r="AV987" s="6"/>
      <c r="AW987" s="6"/>
      <c r="AX987" s="6"/>
      <c r="AY987" s="6"/>
    </row>
    <row r="988" ht="9.75" customHeight="1">
      <c r="A988" s="1"/>
      <c r="B988" s="2"/>
      <c r="C988" s="3"/>
      <c r="D988" s="4"/>
      <c r="E988" s="3"/>
      <c r="F988" s="11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6"/>
      <c r="AQ988" s="6"/>
      <c r="AR988" s="6"/>
      <c r="AS988" s="6"/>
      <c r="AT988" s="6"/>
      <c r="AU988" s="6"/>
      <c r="AV988" s="6"/>
      <c r="AW988" s="6"/>
      <c r="AX988" s="6"/>
      <c r="AY988" s="6"/>
    </row>
    <row r="989" ht="9.75" customHeight="1">
      <c r="A989" s="1"/>
      <c r="B989" s="2"/>
      <c r="C989" s="3"/>
      <c r="D989" s="4"/>
      <c r="E989" s="3"/>
      <c r="F989" s="11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6"/>
      <c r="AQ989" s="6"/>
      <c r="AR989" s="6"/>
      <c r="AS989" s="6"/>
      <c r="AT989" s="6"/>
      <c r="AU989" s="6"/>
      <c r="AV989" s="6"/>
      <c r="AW989" s="6"/>
      <c r="AX989" s="6"/>
      <c r="AY989" s="6"/>
    </row>
    <row r="990" ht="9.75" customHeight="1">
      <c r="A990" s="1"/>
      <c r="B990" s="2"/>
      <c r="C990" s="3"/>
      <c r="D990" s="4"/>
      <c r="E990" s="3"/>
      <c r="F990" s="11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6"/>
      <c r="AQ990" s="6"/>
      <c r="AR990" s="6"/>
      <c r="AS990" s="6"/>
      <c r="AT990" s="6"/>
      <c r="AU990" s="6"/>
      <c r="AV990" s="6"/>
      <c r="AW990" s="6"/>
      <c r="AX990" s="6"/>
      <c r="AY990" s="6"/>
    </row>
    <row r="991" ht="9.75" customHeight="1">
      <c r="A991" s="1"/>
      <c r="B991" s="2"/>
      <c r="C991" s="3"/>
      <c r="D991" s="4"/>
      <c r="E991" s="3"/>
      <c r="F991" s="11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6"/>
      <c r="AQ991" s="6"/>
      <c r="AR991" s="6"/>
      <c r="AS991" s="6"/>
      <c r="AT991" s="6"/>
      <c r="AU991" s="6"/>
      <c r="AV991" s="6"/>
      <c r="AW991" s="6"/>
      <c r="AX991" s="6"/>
      <c r="AY991" s="6"/>
    </row>
    <row r="992" ht="9.75" customHeight="1">
      <c r="A992" s="1"/>
      <c r="B992" s="2"/>
      <c r="C992" s="3"/>
      <c r="D992" s="4"/>
      <c r="E992" s="3"/>
      <c r="F992" s="11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6"/>
      <c r="AQ992" s="6"/>
      <c r="AR992" s="6"/>
      <c r="AS992" s="6"/>
      <c r="AT992" s="6"/>
      <c r="AU992" s="6"/>
      <c r="AV992" s="6"/>
      <c r="AW992" s="6"/>
      <c r="AX992" s="6"/>
      <c r="AY992" s="6"/>
    </row>
    <row r="993" ht="9.75" customHeight="1">
      <c r="A993" s="1"/>
      <c r="B993" s="2"/>
      <c r="C993" s="3"/>
      <c r="D993" s="4"/>
      <c r="E993" s="3"/>
      <c r="F993" s="11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6"/>
      <c r="AQ993" s="6"/>
      <c r="AR993" s="6"/>
      <c r="AS993" s="6"/>
      <c r="AT993" s="6"/>
      <c r="AU993" s="6"/>
      <c r="AV993" s="6"/>
      <c r="AW993" s="6"/>
      <c r="AX993" s="6"/>
      <c r="AY993" s="6"/>
    </row>
    <row r="994" ht="9.75" customHeight="1">
      <c r="A994" s="1"/>
      <c r="B994" s="2"/>
      <c r="C994" s="3"/>
      <c r="D994" s="4"/>
      <c r="E994" s="3"/>
      <c r="F994" s="11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6"/>
      <c r="AQ994" s="6"/>
      <c r="AR994" s="6"/>
      <c r="AS994" s="6"/>
      <c r="AT994" s="6"/>
      <c r="AU994" s="6"/>
      <c r="AV994" s="6"/>
      <c r="AW994" s="6"/>
      <c r="AX994" s="6"/>
      <c r="AY994" s="6"/>
    </row>
    <row r="995" ht="9.75" customHeight="1">
      <c r="A995" s="1"/>
      <c r="B995" s="2"/>
      <c r="C995" s="3"/>
      <c r="D995" s="4"/>
      <c r="E995" s="3"/>
      <c r="F995" s="11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6"/>
      <c r="AQ995" s="6"/>
      <c r="AR995" s="6"/>
      <c r="AS995" s="6"/>
      <c r="AT995" s="6"/>
      <c r="AU995" s="6"/>
      <c r="AV995" s="6"/>
      <c r="AW995" s="6"/>
      <c r="AX995" s="6"/>
      <c r="AY995" s="6"/>
    </row>
    <row r="996" ht="9.75" customHeight="1">
      <c r="A996" s="1"/>
      <c r="B996" s="2"/>
      <c r="C996" s="3"/>
      <c r="D996" s="4"/>
      <c r="E996" s="3"/>
      <c r="F996" s="11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6"/>
      <c r="AQ996" s="6"/>
      <c r="AR996" s="6"/>
      <c r="AS996" s="6"/>
      <c r="AT996" s="6"/>
      <c r="AU996" s="6"/>
      <c r="AV996" s="6"/>
      <c r="AW996" s="6"/>
      <c r="AX996" s="6"/>
      <c r="AY996" s="6"/>
    </row>
    <row r="997" ht="9.75" customHeight="1">
      <c r="A997" s="1"/>
      <c r="B997" s="2"/>
      <c r="C997" s="3"/>
      <c r="D997" s="4"/>
      <c r="E997" s="3"/>
      <c r="F997" s="11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6"/>
      <c r="AQ997" s="6"/>
      <c r="AR997" s="6"/>
      <c r="AS997" s="6"/>
      <c r="AT997" s="6"/>
      <c r="AU997" s="6"/>
      <c r="AV997" s="6"/>
      <c r="AW997" s="6"/>
      <c r="AX997" s="6"/>
      <c r="AY997" s="6"/>
    </row>
    <row r="998" ht="9.75" customHeight="1">
      <c r="A998" s="1"/>
      <c r="B998" s="2"/>
      <c r="C998" s="3"/>
      <c r="D998" s="4"/>
      <c r="E998" s="3"/>
      <c r="F998" s="11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6"/>
      <c r="AQ998" s="6"/>
      <c r="AR998" s="6"/>
      <c r="AS998" s="6"/>
      <c r="AT998" s="6"/>
      <c r="AU998" s="6"/>
      <c r="AV998" s="6"/>
      <c r="AW998" s="6"/>
      <c r="AX998" s="6"/>
      <c r="AY998" s="6"/>
    </row>
    <row r="999" ht="9.75" customHeight="1">
      <c r="A999" s="1"/>
      <c r="B999" s="2"/>
      <c r="C999" s="3"/>
      <c r="D999" s="4"/>
      <c r="E999" s="3"/>
      <c r="F999" s="11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6"/>
      <c r="AQ999" s="6"/>
      <c r="AR999" s="6"/>
      <c r="AS999" s="6"/>
      <c r="AT999" s="6"/>
      <c r="AU999" s="6"/>
      <c r="AV999" s="6"/>
      <c r="AW999" s="6"/>
      <c r="AX999" s="6"/>
      <c r="AY999" s="6"/>
    </row>
  </sheetData>
  <mergeCells count="8">
    <mergeCell ref="A147:B147"/>
    <mergeCell ref="A157:B157"/>
    <mergeCell ref="A21:B21"/>
    <mergeCell ref="A30:B30"/>
    <mergeCell ref="A54:B54"/>
    <mergeCell ref="A106:B106"/>
    <mergeCell ref="A109:B109"/>
    <mergeCell ref="A120:B120"/>
  </mergeCells>
  <printOptions/>
  <pageMargins bottom="0.75" footer="0.0" header="0.0" left="0.7" right="0.7" top="0.75"/>
  <pageSetup paperSize="9" orientation="portrait"/>
  <drawing r:id="rId1"/>
</worksheet>
</file>