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7995" activeTab="2"/>
  </bookViews>
  <sheets>
    <sheet name="Окупаемость" sheetId="1" r:id="rId1"/>
    <sheet name="Первоначальные инвестиции" sheetId="2" r:id="rId2"/>
    <sheet name="Ежемесячные расходы" sheetId="3" r:id="rId3"/>
  </sheets>
  <calcPr calcId="125725"/>
</workbook>
</file>

<file path=xl/calcChain.xml><?xml version="1.0" encoding="utf-8"?>
<calcChain xmlns="http://schemas.openxmlformats.org/spreadsheetml/2006/main">
  <c r="F6" i="3"/>
  <c r="B6"/>
  <c r="B10" i="2"/>
  <c r="B13" i="1" s="1"/>
  <c r="B9" i="3" l="1"/>
  <c r="B10" s="1"/>
  <c r="C7" i="1" s="1"/>
  <c r="B10"/>
  <c r="B9"/>
  <c r="B5"/>
  <c r="B14"/>
  <c r="B3"/>
  <c r="B6"/>
  <c r="B11"/>
  <c r="B7"/>
  <c r="B12"/>
  <c r="B8"/>
  <c r="B4"/>
  <c r="C11" l="1"/>
  <c r="C13"/>
  <c r="C10"/>
  <c r="C14"/>
  <c r="C12"/>
  <c r="C5"/>
  <c r="C8"/>
  <c r="C6"/>
  <c r="C3"/>
  <c r="D3" s="1"/>
  <c r="C9"/>
  <c r="C4"/>
  <c r="D4" l="1"/>
  <c r="D5" s="1"/>
  <c r="D6" s="1"/>
  <c r="D7" s="1"/>
  <c r="D8" s="1"/>
  <c r="D9" s="1"/>
  <c r="D10" s="1"/>
  <c r="D11" s="1"/>
  <c r="D12" s="1"/>
  <c r="D13" s="1"/>
  <c r="D14" s="1"/>
</calcChain>
</file>

<file path=xl/sharedStrings.xml><?xml version="1.0" encoding="utf-8"?>
<sst xmlns="http://schemas.openxmlformats.org/spreadsheetml/2006/main" count="28" uniqueCount="25">
  <si>
    <t>Срок окупаемости:</t>
  </si>
  <si>
    <t>Месяц</t>
  </si>
  <si>
    <t>Первоначальные инвестиции</t>
  </si>
  <si>
    <t>ЧП</t>
  </si>
  <si>
    <t>ЧП нрастающим итогом</t>
  </si>
  <si>
    <t>Торговое оборудование</t>
  </si>
  <si>
    <t>Стоимость первой закупки товара</t>
  </si>
  <si>
    <t>Световой короб</t>
  </si>
  <si>
    <t xml:space="preserve">Система видеонаблюдения </t>
  </si>
  <si>
    <t>Маркетинговые материалы</t>
  </si>
  <si>
    <t>Прочие расходы</t>
  </si>
  <si>
    <t>Итого:</t>
  </si>
  <si>
    <t>Чистая прибыль:</t>
  </si>
  <si>
    <t>Прибыль до вычета роялти:</t>
  </si>
  <si>
    <t>Роялти:</t>
  </si>
  <si>
    <t>Прочие расходы :</t>
  </si>
  <si>
    <t>Стоимость товара :</t>
  </si>
  <si>
    <t>Заработная плата:</t>
  </si>
  <si>
    <t>Аренда:</t>
  </si>
  <si>
    <t>Ежемесячные расходы:</t>
  </si>
  <si>
    <t>Колличество рабочих дней :</t>
  </si>
  <si>
    <t>Выручка в день:</t>
  </si>
  <si>
    <t>Срок окупаемости с момента обозначения первой желтой ячейки</t>
  </si>
  <si>
    <t>Паушальный взнос</t>
  </si>
  <si>
    <t>Аренда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</si>
</sst>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9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0" fontId="1" fillId="0" borderId="0" xfId="0" applyFont="1" applyAlignment="1">
      <alignment wrapText="1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/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E31" sqref="E31"/>
    </sheetView>
  </sheetViews>
  <sheetFormatPr defaultRowHeight="15"/>
  <cols>
    <col min="2" max="2" width="20.5703125" customWidth="1"/>
    <col min="3" max="3" width="10" customWidth="1"/>
    <col min="4" max="4" width="16.42578125" customWidth="1"/>
  </cols>
  <sheetData>
    <row r="1" spans="1:4">
      <c r="A1" t="s">
        <v>0</v>
      </c>
    </row>
    <row r="2" spans="1:4" s="1" customFormat="1" ht="30">
      <c r="A2" s="1" t="s">
        <v>1</v>
      </c>
      <c r="B2" s="1" t="s">
        <v>2</v>
      </c>
      <c r="C2" s="1" t="s">
        <v>3</v>
      </c>
      <c r="D2" s="1" t="s">
        <v>4</v>
      </c>
    </row>
    <row r="3" spans="1:4">
      <c r="A3" s="4">
        <v>1</v>
      </c>
      <c r="B3" s="5">
        <f>'Первоначальные инвестиции'!$B$10</f>
        <v>248000</v>
      </c>
      <c r="C3" s="5">
        <f>'Ежемесячные расходы'!$B$10</f>
        <v>120537.5</v>
      </c>
      <c r="D3" s="5">
        <f>C3</f>
        <v>120537.5</v>
      </c>
    </row>
    <row r="4" spans="1:4">
      <c r="A4" s="4">
        <v>2</v>
      </c>
      <c r="B4" s="5">
        <f>'Первоначальные инвестиции'!$B$10</f>
        <v>248000</v>
      </c>
      <c r="C4" s="5">
        <f>'Ежемесячные расходы'!$B$10</f>
        <v>120537.5</v>
      </c>
      <c r="D4" s="5">
        <f>D3+C4</f>
        <v>241075</v>
      </c>
    </row>
    <row r="5" spans="1:4">
      <c r="A5" s="4">
        <v>3</v>
      </c>
      <c r="B5" s="5">
        <f>'Первоначальные инвестиции'!$B$10</f>
        <v>248000</v>
      </c>
      <c r="C5" s="5">
        <f>'Ежемесячные расходы'!$B$10</f>
        <v>120537.5</v>
      </c>
      <c r="D5" s="5">
        <f t="shared" ref="D5:D14" si="0">D4+C5</f>
        <v>361612.5</v>
      </c>
    </row>
    <row r="6" spans="1:4">
      <c r="A6" s="4">
        <v>4</v>
      </c>
      <c r="B6" s="5">
        <f>'Первоначальные инвестиции'!$B$10</f>
        <v>248000</v>
      </c>
      <c r="C6" s="5">
        <f>'Ежемесячные расходы'!$B$10</f>
        <v>120537.5</v>
      </c>
      <c r="D6" s="5">
        <f t="shared" si="0"/>
        <v>482150</v>
      </c>
    </row>
    <row r="7" spans="1:4">
      <c r="A7" s="4">
        <v>5</v>
      </c>
      <c r="B7" s="5">
        <f>'Первоначальные инвестиции'!$B$10</f>
        <v>248000</v>
      </c>
      <c r="C7" s="5">
        <f>'Ежемесячные расходы'!$B$10</f>
        <v>120537.5</v>
      </c>
      <c r="D7" s="5">
        <f t="shared" si="0"/>
        <v>602687.5</v>
      </c>
    </row>
    <row r="8" spans="1:4">
      <c r="A8" s="4">
        <v>6</v>
      </c>
      <c r="B8" s="5">
        <f>'Первоначальные инвестиции'!$B$10</f>
        <v>248000</v>
      </c>
      <c r="C8" s="5">
        <f>'Ежемесячные расходы'!$B$10</f>
        <v>120537.5</v>
      </c>
      <c r="D8" s="5">
        <f t="shared" si="0"/>
        <v>723225</v>
      </c>
    </row>
    <row r="9" spans="1:4">
      <c r="A9" s="4">
        <v>7</v>
      </c>
      <c r="B9" s="5">
        <f>'Первоначальные инвестиции'!$B$10</f>
        <v>248000</v>
      </c>
      <c r="C9" s="5">
        <f>'Ежемесячные расходы'!$B$10</f>
        <v>120537.5</v>
      </c>
      <c r="D9" s="5">
        <f t="shared" si="0"/>
        <v>843762.5</v>
      </c>
    </row>
    <row r="10" spans="1:4">
      <c r="A10" s="4">
        <v>8</v>
      </c>
      <c r="B10" s="5">
        <f>'Первоначальные инвестиции'!$B$10</f>
        <v>248000</v>
      </c>
      <c r="C10" s="5">
        <f>'Ежемесячные расходы'!$B$10</f>
        <v>120537.5</v>
      </c>
      <c r="D10" s="5">
        <f t="shared" si="0"/>
        <v>964300</v>
      </c>
    </row>
    <row r="11" spans="1:4">
      <c r="A11" s="4">
        <v>9</v>
      </c>
      <c r="B11" s="5">
        <f>'Первоначальные инвестиции'!$B$10</f>
        <v>248000</v>
      </c>
      <c r="C11" s="5">
        <f>'Ежемесячные расходы'!$B$10</f>
        <v>120537.5</v>
      </c>
      <c r="D11" s="5">
        <f t="shared" si="0"/>
        <v>1084837.5</v>
      </c>
    </row>
    <row r="12" spans="1:4">
      <c r="A12" s="4">
        <v>10</v>
      </c>
      <c r="B12" s="5">
        <f>'Первоначальные инвестиции'!$B$10</f>
        <v>248000</v>
      </c>
      <c r="C12" s="5">
        <f>'Ежемесячные расходы'!$B$10</f>
        <v>120537.5</v>
      </c>
      <c r="D12" s="5">
        <f t="shared" si="0"/>
        <v>1205375</v>
      </c>
    </row>
    <row r="13" spans="1:4">
      <c r="A13" s="4">
        <v>11</v>
      </c>
      <c r="B13" s="5">
        <f>'Первоначальные инвестиции'!$B$10</f>
        <v>248000</v>
      </c>
      <c r="C13" s="5">
        <f>'Ежемесячные расходы'!$B$10</f>
        <v>120537.5</v>
      </c>
      <c r="D13" s="5">
        <f t="shared" si="0"/>
        <v>1325912.5</v>
      </c>
    </row>
    <row r="14" spans="1:4">
      <c r="A14" s="4">
        <v>12</v>
      </c>
      <c r="B14" s="5">
        <f>'Первоначальные инвестиции'!$B$10</f>
        <v>248000</v>
      </c>
      <c r="C14" s="5">
        <f>'Ежемесячные расходы'!$B$10</f>
        <v>120537.5</v>
      </c>
      <c r="D14" s="5">
        <f t="shared" si="0"/>
        <v>1446450</v>
      </c>
    </row>
    <row r="17" spans="1:1">
      <c r="A17" t="s">
        <v>22</v>
      </c>
    </row>
  </sheetData>
  <conditionalFormatting sqref="D3:D14">
    <cfRule type="cellIs" dxfId="0" priority="1" operator="greaterThanOrEqual">
      <formula>$B$3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="145" zoomScaleNormal="145" workbookViewId="0">
      <selection activeCell="B10" sqref="B10"/>
    </sheetView>
  </sheetViews>
  <sheetFormatPr defaultRowHeight="15"/>
  <cols>
    <col min="1" max="1" width="51.85546875" style="1" customWidth="1"/>
  </cols>
  <sheetData>
    <row r="1" spans="1:2">
      <c r="A1" s="1" t="s">
        <v>2</v>
      </c>
    </row>
    <row r="2" spans="1:2">
      <c r="A2" s="11" t="s">
        <v>23</v>
      </c>
      <c r="B2" s="12">
        <v>70000</v>
      </c>
    </row>
    <row r="3" spans="1:2">
      <c r="A3" s="1" t="s">
        <v>24</v>
      </c>
      <c r="B3">
        <v>80000</v>
      </c>
    </row>
    <row r="4" spans="1:2" s="12" customFormat="1">
      <c r="A4" s="11" t="s">
        <v>5</v>
      </c>
      <c r="B4" s="12">
        <v>42000</v>
      </c>
    </row>
    <row r="5" spans="1:2">
      <c r="A5" s="1" t="s">
        <v>6</v>
      </c>
      <c r="B5">
        <v>40000</v>
      </c>
    </row>
    <row r="6" spans="1:2">
      <c r="A6" s="1" t="s">
        <v>7</v>
      </c>
      <c r="B6">
        <v>5000</v>
      </c>
    </row>
    <row r="7" spans="1:2">
      <c r="A7" s="1" t="s">
        <v>8</v>
      </c>
      <c r="B7">
        <v>5000</v>
      </c>
    </row>
    <row r="8" spans="1:2">
      <c r="A8" s="1" t="s">
        <v>9</v>
      </c>
      <c r="B8">
        <v>3000</v>
      </c>
    </row>
    <row r="9" spans="1:2">
      <c r="A9" s="1" t="s">
        <v>10</v>
      </c>
      <c r="B9">
        <v>3000</v>
      </c>
    </row>
    <row r="10" spans="1:2" ht="15.75">
      <c r="A10" s="10" t="s">
        <v>11</v>
      </c>
      <c r="B10" s="8">
        <f>SUM(B2:B9)</f>
        <v>248000</v>
      </c>
    </row>
    <row r="13" spans="1:2">
      <c r="A13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130" zoomScaleNormal="130" workbookViewId="0">
      <selection activeCell="H14" sqref="H14"/>
    </sheetView>
  </sheetViews>
  <sheetFormatPr defaultRowHeight="15"/>
  <cols>
    <col min="1" max="1" width="26" customWidth="1"/>
    <col min="2" max="2" width="18.42578125" customWidth="1"/>
    <col min="5" max="5" width="29.28515625" customWidth="1"/>
  </cols>
  <sheetData>
    <row r="1" spans="1:6">
      <c r="A1" t="s">
        <v>19</v>
      </c>
    </row>
    <row r="2" spans="1:6">
      <c r="A2" t="s">
        <v>18</v>
      </c>
      <c r="B2" s="2">
        <v>35000</v>
      </c>
      <c r="E2" t="s">
        <v>21</v>
      </c>
      <c r="F2">
        <v>11250</v>
      </c>
    </row>
    <row r="3" spans="1:6">
      <c r="A3" t="s">
        <v>17</v>
      </c>
      <c r="B3" s="2">
        <v>75900</v>
      </c>
      <c r="E3" t="s">
        <v>20</v>
      </c>
      <c r="F3">
        <v>31</v>
      </c>
    </row>
    <row r="4" spans="1:6">
      <c r="A4" t="s">
        <v>16</v>
      </c>
      <c r="B4" s="2">
        <v>60000</v>
      </c>
    </row>
    <row r="5" spans="1:6">
      <c r="A5" t="s">
        <v>15</v>
      </c>
      <c r="B5" s="2">
        <v>5000</v>
      </c>
    </row>
    <row r="6" spans="1:6" ht="15.75">
      <c r="A6" s="7" t="s">
        <v>11</v>
      </c>
      <c r="B6" s="8">
        <f>SUM(B2:B5)</f>
        <v>175900</v>
      </c>
      <c r="E6" s="7" t="s">
        <v>11</v>
      </c>
      <c r="F6" s="7">
        <f>F2*F3</f>
        <v>348750</v>
      </c>
    </row>
    <row r="8" spans="1:6">
      <c r="A8" t="s">
        <v>14</v>
      </c>
      <c r="B8" s="3">
        <v>0.15</v>
      </c>
    </row>
    <row r="9" spans="1:6">
      <c r="A9" t="s">
        <v>13</v>
      </c>
      <c r="B9" s="2">
        <f>F6-B6</f>
        <v>172850</v>
      </c>
    </row>
    <row r="10" spans="1:6" ht="15.75">
      <c r="A10" s="6" t="s">
        <v>12</v>
      </c>
      <c r="B10" s="7">
        <f>B9-F6*B8</f>
        <v>120537.5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Окупаемость</vt:lpstr>
      <vt:lpstr>Первоначальные инвестиции</vt:lpstr>
      <vt:lpstr>Ежемесячные расходы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Admin</cp:lastModifiedBy>
  <dcterms:created xsi:type="dcterms:W3CDTF">2017-10-29T09:58:46Z</dcterms:created>
  <dcterms:modified xsi:type="dcterms:W3CDTF">2018-01-17T08:00:39Z</dcterms:modified>
</cp:coreProperties>
</file>